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mc:AlternateContent xmlns:mc="http://schemas.openxmlformats.org/markup-compatibility/2006">
    <mc:Choice Requires="x15">
      <x15ac:absPath xmlns:x15ac="http://schemas.microsoft.com/office/spreadsheetml/2010/11/ac" url="C:\Users\Vartotojas1\OneDrive - Lietuvos energetikos agentūra, VšĮ\Darbalaukis\StreamSave\Skaičiuoklių failai\Small-scale renewable heating technologies\Small-scale renewable heating technologies - Heat pumps\"/>
    </mc:Choice>
  </mc:AlternateContent>
  <xr:revisionPtr revIDLastSave="0" documentId="13_ncr:1_{C7019B7F-8B8E-4C66-88CD-A1A870DC0E0C}" xr6:coauthVersionLast="47" xr6:coauthVersionMax="47" xr10:uidLastSave="{00000000-0000-0000-0000-000000000000}"/>
  <bookViews>
    <workbookView xWindow="1560" yWindow="0" windowWidth="15240" windowHeight="15600" xr2:uid="{00000000-000D-0000-FFFF-FFFF00000000}"/>
  </bookViews>
  <sheets>
    <sheet name="Calculation" sheetId="10" r:id="rId1"/>
    <sheet name="EU Values" sheetId="7" state="veryHidden" r:id="rId2"/>
    <sheet name="National Values" sheetId="9" state="veryHidden" r:id="rId3"/>
  </sheets>
  <definedNames>
    <definedName name="conversion_factor">'EU Values'!$A$3:$A$42</definedName>
    <definedName name="regions">'EU Values'!$B$50:$D$50</definedName>
    <definedName name="sector">'EU Values'!$B$44:$C$44</definedName>
    <definedName name="techno">'EU Values'!$A$51:$A$53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10" l="1"/>
  <c r="E29" i="10"/>
  <c r="E28" i="10"/>
  <c r="E27" i="10"/>
  <c r="F22" i="10"/>
  <c r="F23" i="10"/>
  <c r="D23" i="10"/>
  <c r="D22" i="10"/>
  <c r="E31" i="10" l="1"/>
  <c r="E30" i="10"/>
  <c r="C53" i="10"/>
  <c r="C52" i="10"/>
  <c r="E53" i="10" l="1"/>
  <c r="E52" i="10"/>
  <c r="C54" i="10" l="1"/>
  <c r="E54" i="10"/>
  <c r="D21" i="10"/>
  <c r="E55" i="10"/>
  <c r="F21" i="10"/>
  <c r="C55" i="10" l="1"/>
</calcChain>
</file>

<file path=xl/sharedStrings.xml><?xml version="1.0" encoding="utf-8"?>
<sst xmlns="http://schemas.openxmlformats.org/spreadsheetml/2006/main" count="305" uniqueCount="156">
  <si>
    <t>Data Input</t>
  </si>
  <si>
    <t>Conversion factors</t>
  </si>
  <si>
    <t>EU values for GHG emissions and conversion factors from final to primary energy savings are provided by streamSAVE. If you want to use national values, please fill in the relevant values in the corresponding table in sheet "National values".</t>
  </si>
  <si>
    <t>Region</t>
  </si>
  <si>
    <t>West</t>
  </si>
  <si>
    <r>
      <t xml:space="preserve">Select </t>
    </r>
    <r>
      <rPr>
        <sz val="9"/>
        <color theme="5"/>
        <rFont val="Franklin Gothic Book"/>
        <family val="2"/>
        <scheme val="minor"/>
      </rPr>
      <t>climate region</t>
    </r>
    <r>
      <rPr>
        <sz val="9"/>
        <color theme="1"/>
        <rFont val="Franklin Gothic Book"/>
        <family val="2"/>
        <scheme val="minor"/>
      </rPr>
      <t>: North, West or South. North: Czech Republic, Denmark, Estonia, Finland, Latvia, Lithuania, Poland, Slovakia, Sweden; West: Austria, Belgium, France, Germany, Ireland, 
Luxemburg, Netherlands; South: Bulgaria, Croatia, Cyprus, Greece, Hungary, Italy, Malta, Portugal, Romania, Slovenia, Spain.</t>
    </r>
  </si>
  <si>
    <t>Sector</t>
  </si>
  <si>
    <t>Residential</t>
  </si>
  <si>
    <r>
      <t xml:space="preserve">Select </t>
    </r>
    <r>
      <rPr>
        <sz val="9"/>
        <color theme="5"/>
        <rFont val="Franklin Gothic Book"/>
        <family val="2"/>
        <scheme val="minor"/>
      </rPr>
      <t>sector</t>
    </r>
    <r>
      <rPr>
        <sz val="9"/>
        <color theme="1"/>
        <rFont val="Franklin Gothic Book"/>
        <family val="2"/>
        <scheme val="minor"/>
      </rPr>
      <t>: Residential or Non-residential</t>
    </r>
  </si>
  <si>
    <t>Technology</t>
  </si>
  <si>
    <t>Air Source Heat Pump</t>
  </si>
  <si>
    <r>
      <t xml:space="preserve">Select </t>
    </r>
    <r>
      <rPr>
        <sz val="9"/>
        <color theme="5"/>
        <rFont val="Franklin Gothic Book"/>
        <family val="2"/>
        <scheme val="minor"/>
      </rPr>
      <t>technology</t>
    </r>
    <r>
      <rPr>
        <sz val="9"/>
        <color theme="1"/>
        <rFont val="Franklin Gothic Book"/>
        <family val="2"/>
        <scheme val="minor"/>
      </rPr>
      <t>: Air Source Heat Pump, Ground Source Heat Pump, Groundwater Heat Pump</t>
    </r>
  </si>
  <si>
    <t>Share of energy carriers</t>
  </si>
  <si>
    <t>before implementation</t>
  </si>
  <si>
    <t>share</t>
  </si>
  <si>
    <t>after implementation</t>
  </si>
  <si>
    <t>Parameter explanation</t>
  </si>
  <si>
    <t>Natural gas</t>
  </si>
  <si>
    <t>Electricity</t>
  </si>
  <si>
    <t>District heat</t>
  </si>
  <si>
    <t>Wood/wood waste</t>
  </si>
  <si>
    <t>total share</t>
  </si>
  <si>
    <t>Checksum for the total share of energy carriers</t>
  </si>
  <si>
    <r>
      <t>f</t>
    </r>
    <r>
      <rPr>
        <vertAlign val="subscript"/>
        <sz val="11"/>
        <color theme="1" tint="0.249977111117893"/>
        <rFont val="Franklin Gothic Book"/>
        <family val="2"/>
        <scheme val="minor"/>
      </rPr>
      <t>PE, before</t>
    </r>
  </si>
  <si>
    <r>
      <t>f</t>
    </r>
    <r>
      <rPr>
        <vertAlign val="subscript"/>
        <sz val="11"/>
        <color theme="1" tint="0.249977111117893"/>
        <rFont val="Franklin Gothic Book"/>
        <family val="2"/>
        <scheme val="minor"/>
      </rPr>
      <t>PE, after</t>
    </r>
  </si>
  <si>
    <t>Factor for converting final energy consumption into primary energy consumption</t>
  </si>
  <si>
    <r>
      <t>f</t>
    </r>
    <r>
      <rPr>
        <vertAlign val="subscript"/>
        <sz val="11"/>
        <color theme="1" tint="0.249977111117893"/>
        <rFont val="Franklin Gothic Book"/>
        <family val="2"/>
        <scheme val="minor"/>
      </rPr>
      <t>GHG, before</t>
    </r>
  </si>
  <si>
    <r>
      <t>f</t>
    </r>
    <r>
      <rPr>
        <vertAlign val="subscript"/>
        <sz val="11"/>
        <color theme="1" tint="0.249977111117893"/>
        <rFont val="Franklin Gothic Book"/>
        <family val="2"/>
        <scheme val="minor"/>
      </rPr>
      <t>GHG, after</t>
    </r>
  </si>
  <si>
    <t>Factor for converting energy consumption into greenhouse gas emissions</t>
  </si>
  <si>
    <t>National Data</t>
  </si>
  <si>
    <t>Unit</t>
  </si>
  <si>
    <t>Indicative Values</t>
  </si>
  <si>
    <t>A</t>
  </si>
  <si>
    <t>m²</t>
  </si>
  <si>
    <t>Gross floor area of the buildings or dwellings equipped with heat pumps</t>
  </si>
  <si>
    <t>SHD</t>
  </si>
  <si>
    <t>kWh/m²a</t>
  </si>
  <si>
    <t>Area specific space heating demand of the building or dwelling</t>
  </si>
  <si>
    <t>HWD</t>
  </si>
  <si>
    <t>Area specific hot water demand of the building or dwelling</t>
  </si>
  <si>
    <r>
      <t>eff</t>
    </r>
    <r>
      <rPr>
        <vertAlign val="subscript"/>
        <sz val="11"/>
        <color theme="1" tint="0.249977111117893"/>
        <rFont val="Franklin Gothic Book"/>
        <family val="2"/>
        <scheme val="minor"/>
      </rPr>
      <t>Baseline</t>
    </r>
  </si>
  <si>
    <t>dmnl</t>
  </si>
  <si>
    <t>Efficiency of a reference heating system</t>
  </si>
  <si>
    <r>
      <t>eff</t>
    </r>
    <r>
      <rPr>
        <vertAlign val="subscript"/>
        <sz val="11"/>
        <color theme="1" tint="0.249977111117893"/>
        <rFont val="Franklin Gothic Book"/>
        <family val="2"/>
        <scheme val="minor"/>
      </rPr>
      <t>action</t>
    </r>
  </si>
  <si>
    <t>Efficiency of the heat pump</t>
  </si>
  <si>
    <r>
      <t>cf</t>
    </r>
    <r>
      <rPr>
        <vertAlign val="subscript"/>
        <sz val="11"/>
        <color theme="1" tint="0.249977111117893"/>
        <rFont val="Franklin Gothic Book"/>
        <family val="2"/>
        <scheme val="minor"/>
      </rPr>
      <t>x</t>
    </r>
  </si>
  <si>
    <t>Factor to consider effect of climate zones</t>
  </si>
  <si>
    <r>
      <t>f</t>
    </r>
    <r>
      <rPr>
        <vertAlign val="subscript"/>
        <sz val="11"/>
        <color theme="1" tint="0.249977111117893"/>
        <rFont val="Franklin Gothic Book"/>
        <family val="2"/>
        <scheme val="minor"/>
      </rPr>
      <t>BEH</t>
    </r>
  </si>
  <si>
    <t>Factor to account for behavioral effects</t>
  </si>
  <si>
    <t>Calculation formulas</t>
  </si>
  <si>
    <t>Article 7 | Total final energy savings (TFES)</t>
  </si>
  <si>
    <t>Article 3 | Total final energy savings (TFES)</t>
  </si>
  <si>
    <t>Article 3 | Effect on primary energy consumption (EPEC)</t>
  </si>
  <si>
    <r>
      <t>GHG | Greenhouse gas savings (GHG</t>
    </r>
    <r>
      <rPr>
        <b/>
        <vertAlign val="subscript"/>
        <sz val="12"/>
        <rFont val="Franklin Gothic Book"/>
        <family val="2"/>
        <scheme val="minor"/>
      </rPr>
      <t>sav</t>
    </r>
    <r>
      <rPr>
        <b/>
        <sz val="12"/>
        <rFont val="Franklin Gothic Book"/>
        <family val="2"/>
        <scheme val="minor"/>
      </rPr>
      <t>)</t>
    </r>
  </si>
  <si>
    <t>Calculation results</t>
  </si>
  <si>
    <t>TFES Article 7</t>
  </si>
  <si>
    <t>kWh/a</t>
  </si>
  <si>
    <t>Total final energy savings for Article 7 calculation</t>
  </si>
  <si>
    <t>TFES Article 3</t>
  </si>
  <si>
    <t>Total final energy savings for Article 3 calculation</t>
  </si>
  <si>
    <t>EPEC Article 3</t>
  </si>
  <si>
    <t>Effect on primary energy consumption for Article 3 calculation</t>
  </si>
  <si>
    <r>
      <t>GHG</t>
    </r>
    <r>
      <rPr>
        <vertAlign val="subscript"/>
        <sz val="10"/>
        <color theme="1" tint="0.249977111117893"/>
        <rFont val="Times New Roman"/>
        <family val="1"/>
      </rPr>
      <t>sav</t>
    </r>
  </si>
  <si>
    <r>
      <t>t</t>
    </r>
    <r>
      <rPr>
        <b/>
        <vertAlign val="subscript"/>
        <sz val="10"/>
        <color theme="1" tint="0.249977111117893"/>
        <rFont val="Times New Roman"/>
        <family val="1"/>
      </rPr>
      <t>CO2</t>
    </r>
  </si>
  <si>
    <t>Greenhouse gas savings</t>
  </si>
  <si>
    <t>Costs related to the action</t>
  </si>
  <si>
    <t>Indicative costs for installation of heat pumps and reference heating systems</t>
  </si>
  <si>
    <t>[euro2020]</t>
  </si>
  <si>
    <t>Investment costs</t>
  </si>
  <si>
    <t>SFH existing stock</t>
  </si>
  <si>
    <t>SFH newly built</t>
  </si>
  <si>
    <t>Investment expenditures cover all costs for materials, components, engineering and installation work. Components that need to be purchased and installed at least include:
– heating device (boiler, heat pump, district heating substation)
– connection to grid (gas, district heat)
– fittings and pumping systems
– fuel tank (oil, wood pellets), heat storages (firewood) 
– hot water storage
– chimney modernisation
– installation of components
– deep drilling (ground probe heat pump)</t>
  </si>
  <si>
    <t>Gas condensing boiler</t>
  </si>
  <si>
    <t>Oil condensing boiler</t>
  </si>
  <si>
    <t>Firewood boiler</t>
  </si>
  <si>
    <t>no data</t>
  </si>
  <si>
    <t>Wood pellet boiler</t>
  </si>
  <si>
    <t>Heat pump - air</t>
  </si>
  <si>
    <t>Heat pump - ground probe</t>
  </si>
  <si>
    <t>[euro2020/a] </t>
  </si>
  <si>
    <t>Variable operational costsPA</t>
  </si>
  <si>
    <t>Costs of reduced fuel input</t>
  </si>
  <si>
    <t>Sources can be found in chapter 1.2.1 of the "Standardized saving methodologies" report</t>
  </si>
  <si>
    <t>The variable operational costs are determined by the fuel price. It should be kept in mind that the rationale behind this methodology is a decreased price of district heating due to recovered heat being fed into the grid. Therefore, this information can be used to determine the necessary district heating tariff reduction in order to be more cost effective than the reference heating system.</t>
  </si>
  <si>
    <t>Fixed operational costs: Maintenance</t>
  </si>
  <si>
    <t>1.15 %</t>
  </si>
  <si>
    <t xml:space="preserve">Operational expenditures include fixed costs for periodic maintenance of the heating system. Maintenance costs depend on the installed technology which may result in increased labour and material costs. </t>
  </si>
  <si>
    <t>2.12 %</t>
  </si>
  <si>
    <t>2.55 %</t>
  </si>
  <si>
    <t>2.62 %</t>
  </si>
  <si>
    <t>2.35 %</t>
  </si>
  <si>
    <t>2.25 %</t>
  </si>
  <si>
    <t>[euro2020] </t>
  </si>
  <si>
    <t>Revenues</t>
  </si>
  <si>
    <t>No revenues</t>
  </si>
  <si>
    <t>[a]</t>
  </si>
  <si>
    <t>LifetimePA</t>
  </si>
  <si>
    <t>Lifetime</t>
  </si>
  <si>
    <t>Lifetime of savings</t>
  </si>
  <si>
    <t>Energy Carrier</t>
  </si>
  <si>
    <r>
      <t>emission factor [gCO</t>
    </r>
    <r>
      <rPr>
        <b/>
        <vertAlign val="subscript"/>
        <sz val="11"/>
        <color theme="0"/>
        <rFont val="Franklin Gothic Book"/>
        <family val="2"/>
        <scheme val="minor"/>
      </rPr>
      <t>2</t>
    </r>
    <r>
      <rPr>
        <b/>
        <sz val="11"/>
        <color theme="0"/>
        <rFont val="Franklin Gothic Book"/>
        <family val="2"/>
        <scheme val="minor"/>
      </rPr>
      <t>/kWh]</t>
    </r>
  </si>
  <si>
    <t>factor final to primary [-]</t>
  </si>
  <si>
    <t>Gas/Diesel oil</t>
  </si>
  <si>
    <t>Motor gasoline</t>
  </si>
  <si>
    <t>Biodiesels</t>
  </si>
  <si>
    <t>Biogasoline</t>
  </si>
  <si>
    <t>Other liquid biofuels</t>
  </si>
  <si>
    <t>Biogas</t>
  </si>
  <si>
    <t>Other primary solid biomass</t>
  </si>
  <si>
    <t>Kerosene (other than jet kerosene)</t>
  </si>
  <si>
    <t>Liquefied petroleum gases</t>
  </si>
  <si>
    <t>Naphtha</t>
  </si>
  <si>
    <t>Natural gas liquids</t>
  </si>
  <si>
    <t>Petroleum coke</t>
  </si>
  <si>
    <t>Refinery gas</t>
  </si>
  <si>
    <t>Residual fuel oil</t>
  </si>
  <si>
    <t>White spirit and SBP</t>
  </si>
  <si>
    <t>Other petroleum products</t>
  </si>
  <si>
    <t>Anthracite</t>
  </si>
  <si>
    <t>Lignite</t>
  </si>
  <si>
    <t>Charcoal</t>
  </si>
  <si>
    <t>Coal tar</t>
  </si>
  <si>
    <t>Coke oven coke and lignite coke</t>
  </si>
  <si>
    <t>Coking coal</t>
  </si>
  <si>
    <t>Patent fuel</t>
  </si>
  <si>
    <t>Sub-bituminous coal</t>
  </si>
  <si>
    <t>Other bituminous coal</t>
  </si>
  <si>
    <t>Industrial wastes</t>
  </si>
  <si>
    <t>Blast furnace gas</t>
  </si>
  <si>
    <t>Coke oven gas</t>
  </si>
  <si>
    <t>Oxygen steel furnace gas</t>
  </si>
  <si>
    <t>Oil shale and tar sands</t>
  </si>
  <si>
    <t>Peat</t>
  </si>
  <si>
    <t>Values for savings calculation</t>
  </si>
  <si>
    <t>Non-Residential</t>
  </si>
  <si>
    <r>
      <t>ef</t>
    </r>
    <r>
      <rPr>
        <sz val="11"/>
        <rFont val="Franklin Gothic Book"/>
        <family val="2"/>
        <scheme val="minor"/>
      </rPr>
      <t>f</t>
    </r>
    <r>
      <rPr>
        <vertAlign val="subscript"/>
        <sz val="11"/>
        <rFont val="Franklin Gothic Book"/>
        <family val="2"/>
        <scheme val="minor"/>
      </rPr>
      <t>Baseline</t>
    </r>
  </si>
  <si>
    <t>fBEH</t>
  </si>
  <si>
    <t>North</t>
  </si>
  <si>
    <t>South</t>
  </si>
  <si>
    <t>Ground Source Heat Pump</t>
  </si>
  <si>
    <t>Groundwater Heat pump</t>
  </si>
  <si>
    <t>Climate Adjustment - cfx</t>
  </si>
  <si>
    <t xml:space="preserve">Heat pumps are systems that extract energy from the outside air, ground water or ground and use it to heat water for domestic hot water generation (DWH) and space heating. The energy extracted from the outdoor sources by means of highly efficient devices is considered as renewable energy according to the EU’s Renewable Energy Directive 2009/28/EC.
The methodology can be applied only for heating and domestic hot water (DHW) preparation by electrically operated heat pumps. Indicative values are prepared for residential and non-residential buildings. Savings resulting from the use of reversible heat pumps also used for cooling cannot be calculated using this methodology.
To account for different climate conditions, the geographical area of Europe in which the actions is implemented needs to be considered. For this, a climate correction factor (cfx) is applied.
</t>
  </si>
  <si>
    <t>10 - 25 years</t>
  </si>
  <si>
    <t>Small scale renewable heating: heat pumps</t>
  </si>
  <si>
    <t>Reference heating system - residential</t>
  </si>
  <si>
    <t>Reference heating system - non-residential</t>
  </si>
  <si>
    <r>
      <t>Share</t>
    </r>
    <r>
      <rPr>
        <vertAlign val="subscript"/>
        <sz val="11"/>
        <color theme="5"/>
        <rFont val="Franklin Gothic Book"/>
        <family val="2"/>
        <scheme val="minor"/>
      </rPr>
      <t>ec</t>
    </r>
    <r>
      <rPr>
        <sz val="11"/>
        <color theme="5"/>
        <rFont val="Franklin Gothic Book"/>
        <family val="2"/>
        <scheme val="minor"/>
      </rPr>
      <t xml:space="preserve"> end-use type</t>
    </r>
  </si>
  <si>
    <t>End-use type</t>
  </si>
  <si>
    <t>Fuel type</t>
  </si>
  <si>
    <t>Reference buildings</t>
  </si>
  <si>
    <t>SpaceHeating</t>
  </si>
  <si>
    <t>Solids</t>
  </si>
  <si>
    <t>Geothermal energy</t>
  </si>
  <si>
    <t>Solar</t>
  </si>
  <si>
    <t>Input energy before and after implementing the energy saving action/s. 
"Reference heating system - residential" and "Reference heating system - non-residential" are based on the mix of heating systems in the EU27. Alternatively, single energy carriers used in heating can be selected.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</si>
</sst>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_-;\-* #,##0.0_-;_-* &quot;-&quot;??_-;_-@_-"/>
    <numFmt numFmtId="165" formatCode="0.000"/>
  </numFmts>
  <fonts count="30" x14ac:knownFonts="1">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sz val="9"/>
      <color theme="1"/>
      <name val="Franklin Gothic Book"/>
      <family val="2"/>
      <scheme val="min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sz val="12"/>
      <color theme="1"/>
      <name val="Franklin Gothic Book"/>
      <family val="2"/>
      <scheme val="minor"/>
    </font>
    <font>
      <b/>
      <sz val="11"/>
      <color theme="1" tint="0.249977111117893"/>
      <name val="Franklin Gothic Book"/>
      <family val="2"/>
      <scheme val="minor"/>
    </font>
    <font>
      <b/>
      <sz val="10"/>
      <color theme="1" tint="0.249977111117893"/>
      <name val="Times New Roman"/>
      <family val="1"/>
    </font>
    <font>
      <b/>
      <vertAlign val="subscript"/>
      <sz val="10"/>
      <color theme="1" tint="0.249977111117893"/>
      <name val="Times New Roman"/>
      <family val="1"/>
    </font>
    <font>
      <sz val="11"/>
      <color theme="0"/>
      <name val="Franklin Gothic Book"/>
      <family val="2"/>
      <scheme val="minor"/>
    </font>
    <font>
      <b/>
      <vertAlign val="subscript"/>
      <sz val="11"/>
      <color theme="0"/>
      <name val="Franklin Gothic Book"/>
      <family val="2"/>
      <scheme val="minor"/>
    </font>
    <font>
      <sz val="9"/>
      <color theme="5"/>
      <name val="Franklin Gothic Book"/>
      <family val="2"/>
      <scheme val="minor"/>
    </font>
    <font>
      <sz val="11"/>
      <name val="Franklin Gothic Book"/>
      <family val="2"/>
      <scheme val="minor"/>
    </font>
    <font>
      <vertAlign val="subscript"/>
      <sz val="11"/>
      <name val="Franklin Gothic Book"/>
      <family val="2"/>
      <scheme val="minor"/>
    </font>
    <font>
      <b/>
      <sz val="11"/>
      <color theme="1"/>
      <name val="Franklin Gothic Book"/>
      <family val="2"/>
      <scheme val="minor"/>
    </font>
    <font>
      <sz val="12"/>
      <color rgb="FF000000"/>
      <name val="Franklin Gothic Book"/>
      <family val="2"/>
      <scheme val="minor"/>
    </font>
    <font>
      <sz val="11"/>
      <color theme="5"/>
      <name val="Franklin Gothic Book"/>
      <family val="2"/>
      <scheme val="minor"/>
    </font>
    <font>
      <vertAlign val="subscript"/>
      <sz val="11"/>
      <color theme="5"/>
      <name val="Franklin Gothic Book"/>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theme="0"/>
        <bgColor theme="0"/>
      </patternFill>
    </fill>
  </fills>
  <borders count="23">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diagonal/>
    </border>
    <border>
      <left/>
      <right/>
      <top style="thin">
        <color theme="5"/>
      </top>
      <bottom style="thin">
        <color theme="5"/>
      </bottom>
      <diagonal/>
    </border>
    <border>
      <left style="thin">
        <color rgb="FF00B050"/>
      </left>
      <right/>
      <top style="thin">
        <color rgb="FF00B050"/>
      </top>
      <bottom/>
      <diagonal/>
    </border>
    <border>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right/>
      <top style="thin">
        <color theme="5"/>
      </top>
      <bottom/>
      <diagonal/>
    </border>
    <border>
      <left style="thin">
        <color theme="5"/>
      </left>
      <right style="thin">
        <color theme="5"/>
      </right>
      <top/>
      <bottom style="thin">
        <color theme="5"/>
      </bottom>
      <diagonal/>
    </border>
  </borders>
  <cellStyleXfs count="15">
    <xf numFmtId="0" fontId="0" fillId="0" borderId="0"/>
    <xf numFmtId="43" fontId="1" fillId="0" borderId="0" applyFont="0" applyFill="0" applyBorder="0" applyAlignment="0" applyProtection="0"/>
    <xf numFmtId="49" fontId="2" fillId="0" borderId="0">
      <alignment horizontal="left" vertical="top"/>
    </xf>
    <xf numFmtId="0" fontId="4" fillId="2" borderId="2" applyNumberFormat="0">
      <protection locked="0"/>
    </xf>
    <xf numFmtId="0" fontId="3" fillId="4" borderId="0">
      <alignment horizontal="justify" vertical="center" wrapText="1"/>
    </xf>
    <xf numFmtId="164" fontId="5" fillId="3" borderId="0"/>
    <xf numFmtId="164" fontId="4" fillId="4" borderId="0"/>
    <xf numFmtId="49" fontId="6" fillId="0" borderId="0"/>
    <xf numFmtId="43" fontId="1" fillId="0" borderId="0" applyFont="0" applyFill="0" applyBorder="0" applyAlignment="0" applyProtection="0"/>
    <xf numFmtId="0" fontId="12" fillId="0" borderId="0" applyNumberFormat="0" applyFill="0" applyBorder="0" applyAlignment="0" applyProtection="0"/>
    <xf numFmtId="0" fontId="10" fillId="0" borderId="3" applyNumberFormat="0" applyFill="0" applyBorder="0" applyAlignment="0" applyProtection="0"/>
    <xf numFmtId="0" fontId="7" fillId="5" borderId="9" applyNumberFormat="0" applyAlignment="0" applyProtection="0"/>
    <xf numFmtId="0" fontId="11" fillId="0" borderId="4" applyNumberFormat="0" applyFill="0" applyBorder="0" applyAlignment="0" applyProtection="0"/>
    <xf numFmtId="0" fontId="1" fillId="6" borderId="9" applyNumberFormat="0" applyAlignment="0" applyProtection="0"/>
    <xf numFmtId="0" fontId="9" fillId="4" borderId="0" applyNumberFormat="0" applyFill="0" applyBorder="0" applyAlignment="0" applyProtection="0">
      <alignment horizontal="justify" vertical="center" wrapText="1"/>
    </xf>
  </cellStyleXfs>
  <cellXfs count="134">
    <xf numFmtId="0" fontId="0" fillId="0" borderId="0" xfId="0"/>
    <xf numFmtId="0" fontId="4" fillId="4" borderId="0" xfId="0" applyFont="1" applyFill="1" applyAlignment="1">
      <alignment horizontal="left" vertical="top" wrapText="1"/>
    </xf>
    <xf numFmtId="0" fontId="0" fillId="4" borderId="0" xfId="0" applyFill="1"/>
    <xf numFmtId="0" fontId="9" fillId="4" borderId="0" xfId="0" applyFont="1" applyFill="1"/>
    <xf numFmtId="0" fontId="3" fillId="4" borderId="0" xfId="0" applyFont="1" applyFill="1" applyAlignment="1">
      <alignment horizontal="justify" vertical="center" wrapText="1"/>
    </xf>
    <xf numFmtId="0" fontId="3" fillId="4" borderId="0" xfId="4" quotePrefix="1">
      <alignment horizontal="justify" vertical="center" wrapText="1"/>
    </xf>
    <xf numFmtId="0" fontId="3" fillId="4" borderId="0" xfId="4">
      <alignment horizontal="justify" vertical="center" wrapText="1"/>
    </xf>
    <xf numFmtId="43" fontId="9" fillId="4" borderId="0" xfId="8" applyFont="1" applyFill="1" applyBorder="1" applyProtection="1">
      <protection locked="0"/>
    </xf>
    <xf numFmtId="0" fontId="3" fillId="4" borderId="5" xfId="4" quotePrefix="1" applyBorder="1" applyAlignment="1">
      <alignment horizontal="center" vertical="center" wrapText="1"/>
    </xf>
    <xf numFmtId="0" fontId="12" fillId="0" borderId="0" xfId="9"/>
    <xf numFmtId="0" fontId="7" fillId="5" borderId="9" xfId="11"/>
    <xf numFmtId="4" fontId="7" fillId="5" borderId="9" xfId="11" applyNumberFormat="1" applyAlignment="1">
      <alignment wrapText="1"/>
    </xf>
    <xf numFmtId="49" fontId="8" fillId="4" borderId="0" xfId="2" applyFont="1" applyFill="1">
      <alignment horizontal="left" vertical="top"/>
    </xf>
    <xf numFmtId="0" fontId="3" fillId="4" borderId="0" xfId="4" applyAlignment="1">
      <alignment vertical="center" wrapText="1"/>
    </xf>
    <xf numFmtId="0" fontId="1" fillId="6" borderId="9" xfId="13" applyProtection="1">
      <protection locked="0"/>
    </xf>
    <xf numFmtId="0" fontId="9" fillId="4" borderId="0" xfId="14" applyFill="1" applyAlignment="1">
      <alignment horizontal="justify" vertical="center" wrapText="1"/>
    </xf>
    <xf numFmtId="0" fontId="9" fillId="4" borderId="0" xfId="14" applyFill="1" applyAlignment="1"/>
    <xf numFmtId="0" fontId="9" fillId="4" borderId="0" xfId="14" applyFill="1" applyBorder="1" applyAlignment="1">
      <alignment horizontal="justify" vertical="center" wrapText="1"/>
    </xf>
    <xf numFmtId="4" fontId="1" fillId="6" borderId="9" xfId="13" applyNumberFormat="1"/>
    <xf numFmtId="43" fontId="4" fillId="4" borderId="0" xfId="8" applyFont="1" applyFill="1" applyBorder="1" applyProtection="1">
      <protection locked="0"/>
    </xf>
    <xf numFmtId="9" fontId="4" fillId="4" borderId="0" xfId="8" applyNumberFormat="1" applyFont="1" applyFill="1" applyBorder="1" applyProtection="1">
      <protection locked="0"/>
    </xf>
    <xf numFmtId="43" fontId="1" fillId="6" borderId="9" xfId="13" applyNumberFormat="1" applyProtection="1">
      <protection locked="0"/>
    </xf>
    <xf numFmtId="9" fontId="1" fillId="6" borderId="9" xfId="13" applyNumberFormat="1" applyProtection="1">
      <protection locked="0"/>
    </xf>
    <xf numFmtId="43" fontId="9" fillId="4" borderId="5" xfId="8" applyFont="1" applyFill="1" applyBorder="1" applyProtection="1">
      <protection locked="0"/>
    </xf>
    <xf numFmtId="0" fontId="7" fillId="5" borderId="9" xfId="11" applyAlignment="1"/>
    <xf numFmtId="0" fontId="3" fillId="0" borderId="0" xfId="4" applyFill="1">
      <alignment horizontal="justify" vertical="center" wrapText="1"/>
    </xf>
    <xf numFmtId="0" fontId="1" fillId="6" borderId="9" xfId="13" applyAlignment="1" applyProtection="1">
      <alignment vertical="center"/>
      <protection locked="0"/>
    </xf>
    <xf numFmtId="43" fontId="18" fillId="2" borderId="5" xfId="8" applyFont="1" applyFill="1" applyBorder="1" applyProtection="1">
      <protection locked="0"/>
    </xf>
    <xf numFmtId="0" fontId="19" fillId="4" borderId="5" xfId="4" applyFont="1" applyBorder="1" applyAlignment="1">
      <alignment horizontal="center" vertical="center" wrapText="1"/>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0" fontId="7" fillId="5" borderId="9" xfId="11" applyAlignment="1">
      <alignment horizontal="center" vertical="center"/>
    </xf>
    <xf numFmtId="165" fontId="1" fillId="6" borderId="9" xfId="13" applyNumberFormat="1"/>
    <xf numFmtId="0" fontId="21" fillId="4" borderId="0" xfId="0" applyFont="1" applyFill="1"/>
    <xf numFmtId="49" fontId="12" fillId="4" borderId="0" xfId="9" applyNumberFormat="1" applyFill="1" applyAlignment="1">
      <alignment vertical="top"/>
    </xf>
    <xf numFmtId="0" fontId="9" fillId="4" borderId="0" xfId="0" applyFont="1" applyFill="1" applyAlignment="1">
      <alignment vertical="top" wrapText="1"/>
    </xf>
    <xf numFmtId="0" fontId="7" fillId="5" borderId="11" xfId="11" applyBorder="1"/>
    <xf numFmtId="4" fontId="7" fillId="5" borderId="11" xfId="11" applyNumberFormat="1" applyBorder="1" applyAlignment="1">
      <alignment wrapText="1"/>
    </xf>
    <xf numFmtId="0" fontId="0" fillId="0" borderId="9" xfId="0" applyBorder="1"/>
    <xf numFmtId="4" fontId="0" fillId="0" borderId="9" xfId="0" applyNumberFormat="1" applyBorder="1"/>
    <xf numFmtId="165" fontId="0" fillId="0" borderId="9" xfId="0" applyNumberFormat="1" applyBorder="1"/>
    <xf numFmtId="0" fontId="17" fillId="0" borderId="1" xfId="0" applyFont="1" applyBorder="1" applyAlignment="1">
      <alignment horizontal="left" vertical="center" wrapText="1"/>
    </xf>
    <xf numFmtId="0" fontId="17" fillId="0" borderId="10" xfId="0" applyFont="1" applyBorder="1" applyAlignment="1">
      <alignment horizontal="left" vertical="center" wrapText="1"/>
    </xf>
    <xf numFmtId="0" fontId="13" fillId="4" borderId="0" xfId="0" applyFont="1" applyFill="1" applyAlignment="1">
      <alignment vertical="center"/>
    </xf>
    <xf numFmtId="0" fontId="7" fillId="5" borderId="9" xfId="0" applyFont="1" applyFill="1" applyBorder="1"/>
    <xf numFmtId="0" fontId="7" fillId="5" borderId="9" xfId="14" applyFont="1" applyFill="1" applyBorder="1" applyAlignment="1">
      <alignment horizontal="justify" vertical="center" wrapText="1"/>
    </xf>
    <xf numFmtId="43" fontId="0" fillId="0" borderId="0" xfId="0" applyNumberFormat="1"/>
    <xf numFmtId="0" fontId="26" fillId="4" borderId="0" xfId="0" applyFont="1" applyFill="1"/>
    <xf numFmtId="0" fontId="7" fillId="5" borderId="11" xfId="11" applyBorder="1" applyAlignment="1"/>
    <xf numFmtId="0" fontId="26" fillId="0" borderId="9" xfId="11" applyFont="1" applyFill="1" applyAlignment="1">
      <alignment horizontal="center" vertical="center" wrapText="1"/>
    </xf>
    <xf numFmtId="0" fontId="1" fillId="4" borderId="0" xfId="0" applyFont="1" applyFill="1"/>
    <xf numFmtId="0" fontId="17" fillId="0" borderId="1" xfId="0" applyFont="1" applyBorder="1" applyAlignment="1">
      <alignment vertical="center" wrapText="1"/>
    </xf>
    <xf numFmtId="0" fontId="17" fillId="0" borderId="10" xfId="0" applyFont="1" applyBorder="1" applyAlignment="1">
      <alignment vertical="center" wrapText="1"/>
    </xf>
    <xf numFmtId="0" fontId="0" fillId="7" borderId="9" xfId="13" applyFont="1" applyFill="1" applyAlignment="1">
      <alignment horizontal="center" vertical="center" wrapText="1"/>
    </xf>
    <xf numFmtId="0" fontId="13" fillId="4" borderId="0" xfId="0" applyFont="1" applyFill="1"/>
    <xf numFmtId="165" fontId="0" fillId="4" borderId="9" xfId="0" applyNumberFormat="1" applyFill="1" applyBorder="1"/>
    <xf numFmtId="0" fontId="0" fillId="4" borderId="9" xfId="0" applyFill="1" applyBorder="1"/>
    <xf numFmtId="0" fontId="28" fillId="0" borderId="0" xfId="0" applyFont="1"/>
    <xf numFmtId="0" fontId="7" fillId="5" borderId="0" xfId="0" applyFont="1" applyFill="1" applyAlignment="1">
      <alignment horizontal="center"/>
    </xf>
    <xf numFmtId="0" fontId="7" fillId="5" borderId="0" xfId="0" applyFont="1" applyFill="1" applyAlignment="1">
      <alignment wrapText="1"/>
    </xf>
    <xf numFmtId="9" fontId="0" fillId="0" borderId="9" xfId="0" applyNumberFormat="1" applyBorder="1"/>
    <xf numFmtId="0" fontId="1" fillId="7" borderId="21" xfId="13" applyFill="1" applyBorder="1" applyProtection="1">
      <protection locked="0"/>
    </xf>
    <xf numFmtId="49" fontId="12" fillId="4" borderId="0" xfId="9" applyNumberFormat="1" applyFill="1" applyAlignment="1">
      <alignment horizontal="left" vertical="top"/>
    </xf>
    <xf numFmtId="0" fontId="9" fillId="4" borderId="0" xfId="0" applyFont="1" applyFill="1" applyAlignment="1">
      <alignment horizontal="left" vertical="top" wrapText="1"/>
    </xf>
    <xf numFmtId="0" fontId="13" fillId="4" borderId="0" xfId="0" applyFont="1" applyFill="1" applyAlignment="1">
      <alignment horizontal="left" wrapText="1"/>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49" fontId="8" fillId="4" borderId="0" xfId="2" applyFont="1" applyFill="1">
      <alignment horizontal="left" vertical="top"/>
    </xf>
    <xf numFmtId="0" fontId="7" fillId="5" borderId="22" xfId="11" applyBorder="1" applyAlignment="1">
      <alignment horizontal="center" vertical="center"/>
    </xf>
    <xf numFmtId="0" fontId="7" fillId="5" borderId="9" xfId="11" applyAlignment="1">
      <alignment horizontal="center" vertical="center"/>
    </xf>
    <xf numFmtId="0" fontId="4" fillId="4" borderId="7" xfId="0" applyFont="1" applyFill="1" applyBorder="1" applyAlignment="1">
      <alignment horizontal="left" vertical="top"/>
    </xf>
    <xf numFmtId="0" fontId="4" fillId="4" borderId="6" xfId="0" applyFont="1" applyFill="1" applyBorder="1" applyAlignment="1">
      <alignment horizontal="left" vertical="top"/>
    </xf>
    <xf numFmtId="0" fontId="4" fillId="4" borderId="8" xfId="0" applyFont="1" applyFill="1" applyBorder="1" applyAlignment="1">
      <alignment horizontal="left" vertical="top"/>
    </xf>
    <xf numFmtId="0" fontId="13" fillId="4" borderId="0" xfId="0" applyFont="1" applyFill="1" applyAlignment="1">
      <alignment horizontal="left" vertical="center" wrapText="1"/>
    </xf>
    <xf numFmtId="0" fontId="4" fillId="4" borderId="13" xfId="0" applyFont="1" applyFill="1" applyBorder="1" applyAlignment="1">
      <alignment horizontal="left" vertical="top" wrapText="1"/>
    </xf>
    <xf numFmtId="0" fontId="4" fillId="4" borderId="14" xfId="0" applyFont="1" applyFill="1" applyBorder="1" applyAlignment="1">
      <alignment horizontal="left" vertical="top"/>
    </xf>
    <xf numFmtId="0" fontId="4" fillId="4" borderId="15" xfId="0" applyFont="1" applyFill="1" applyBorder="1" applyAlignment="1">
      <alignment horizontal="left" vertical="top"/>
    </xf>
    <xf numFmtId="0" fontId="4" fillId="4" borderId="16" xfId="0" applyFont="1" applyFill="1" applyBorder="1" applyAlignment="1">
      <alignment horizontal="left" vertical="top"/>
    </xf>
    <xf numFmtId="0" fontId="4" fillId="4" borderId="0" xfId="0" applyFont="1" applyFill="1" applyAlignment="1">
      <alignment horizontal="left" vertical="top"/>
    </xf>
    <xf numFmtId="0" fontId="4" fillId="4" borderId="17" xfId="0" applyFont="1" applyFill="1" applyBorder="1" applyAlignment="1">
      <alignment horizontal="left" vertical="top"/>
    </xf>
    <xf numFmtId="0" fontId="4" fillId="4" borderId="18" xfId="0" applyFont="1" applyFill="1" applyBorder="1" applyAlignment="1">
      <alignment horizontal="left" vertical="top"/>
    </xf>
    <xf numFmtId="0" fontId="4" fillId="4" borderId="19" xfId="0" applyFont="1" applyFill="1" applyBorder="1" applyAlignment="1">
      <alignment horizontal="left" vertical="top"/>
    </xf>
    <xf numFmtId="0" fontId="4" fillId="4" borderId="20" xfId="0" applyFont="1" applyFill="1" applyBorder="1" applyAlignment="1">
      <alignment horizontal="left" vertical="top"/>
    </xf>
    <xf numFmtId="0" fontId="4" fillId="4" borderId="7" xfId="0" applyFont="1" applyFill="1" applyBorder="1" applyAlignment="1">
      <alignment horizontal="left"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7" fillId="5" borderId="0" xfId="11" applyBorder="1" applyAlignment="1">
      <alignment horizontal="left" vertical="center" wrapText="1"/>
    </xf>
    <xf numFmtId="0" fontId="26" fillId="0" borderId="9" xfId="11" applyFont="1" applyFill="1" applyAlignment="1">
      <alignment horizontal="center" vertical="center" wrapText="1"/>
    </xf>
    <xf numFmtId="49" fontId="11" fillId="4" borderId="0" xfId="12" applyNumberFormat="1" applyFill="1" applyBorder="1" applyAlignment="1">
      <alignment horizontal="left" vertical="top"/>
    </xf>
    <xf numFmtId="0" fontId="7" fillId="5" borderId="12" xfId="11" applyBorder="1" applyAlignment="1">
      <alignment horizontal="center" vertical="center" wrapText="1"/>
    </xf>
    <xf numFmtId="0" fontId="7" fillId="5" borderId="10" xfId="11" applyBorder="1" applyAlignment="1">
      <alignment horizontal="center" vertical="center" wrapText="1"/>
    </xf>
    <xf numFmtId="0" fontId="4" fillId="4" borderId="13" xfId="0" applyFont="1" applyFill="1" applyBorder="1" applyAlignment="1">
      <alignment horizontal="left" wrapText="1"/>
    </xf>
    <xf numFmtId="0" fontId="4" fillId="4" borderId="14" xfId="0" applyFont="1" applyFill="1" applyBorder="1" applyAlignment="1">
      <alignment horizontal="left" wrapText="1"/>
    </xf>
    <xf numFmtId="0" fontId="4" fillId="4" borderId="15" xfId="0" applyFont="1" applyFill="1" applyBorder="1" applyAlignment="1">
      <alignment horizontal="left" wrapText="1"/>
    </xf>
    <xf numFmtId="0" fontId="4" fillId="4" borderId="16" xfId="0" applyFont="1" applyFill="1" applyBorder="1" applyAlignment="1">
      <alignment horizontal="left" wrapText="1"/>
    </xf>
    <xf numFmtId="0" fontId="4" fillId="4" borderId="0" xfId="0" applyFont="1" applyFill="1" applyAlignment="1">
      <alignment horizontal="left" wrapText="1"/>
    </xf>
    <xf numFmtId="0" fontId="4" fillId="4" borderId="17" xfId="0" applyFont="1" applyFill="1" applyBorder="1" applyAlignment="1">
      <alignment horizontal="left" wrapText="1"/>
    </xf>
    <xf numFmtId="0" fontId="4" fillId="4" borderId="18" xfId="0" applyFont="1" applyFill="1" applyBorder="1" applyAlignment="1">
      <alignment horizontal="left" wrapText="1"/>
    </xf>
    <xf numFmtId="0" fontId="4" fillId="4" borderId="19" xfId="0" applyFont="1" applyFill="1" applyBorder="1" applyAlignment="1">
      <alignment horizontal="left" wrapText="1"/>
    </xf>
    <xf numFmtId="0" fontId="4" fillId="4" borderId="20" xfId="0" applyFont="1" applyFill="1" applyBorder="1" applyAlignment="1">
      <alignment horizontal="left" wrapText="1"/>
    </xf>
    <xf numFmtId="0" fontId="1" fillId="7" borderId="1" xfId="13" applyFill="1" applyBorder="1" applyAlignment="1">
      <alignment horizontal="center" vertical="center" wrapText="1"/>
    </xf>
    <xf numFmtId="0" fontId="1" fillId="7" borderId="10" xfId="13" applyFill="1" applyBorder="1" applyAlignment="1">
      <alignment horizontal="center" vertical="center" wrapText="1"/>
    </xf>
    <xf numFmtId="0" fontId="0" fillId="7" borderId="1" xfId="13"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10" xfId="0" applyFont="1" applyBorder="1" applyAlignment="1">
      <alignment horizontal="left" vertical="center" wrapText="1"/>
    </xf>
    <xf numFmtId="0" fontId="0" fillId="0" borderId="1" xfId="13" applyFont="1" applyFill="1" applyBorder="1" applyAlignment="1">
      <alignment horizontal="center" vertical="center" wrapText="1"/>
    </xf>
    <xf numFmtId="0" fontId="0" fillId="0" borderId="12" xfId="13" applyFont="1" applyFill="1" applyBorder="1" applyAlignment="1">
      <alignment horizontal="center" vertical="center" wrapText="1"/>
    </xf>
    <xf numFmtId="0" fontId="0" fillId="0" borderId="10" xfId="13"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0" fillId="7" borderId="12" xfId="13" applyFont="1" applyFill="1" applyBorder="1" applyAlignment="1">
      <alignment horizontal="center" vertical="center" wrapText="1"/>
    </xf>
    <xf numFmtId="0" fontId="0" fillId="7" borderId="10" xfId="13" applyFont="1" applyFill="1" applyBorder="1" applyAlignment="1">
      <alignment horizontal="center" vertical="center"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27" fillId="0" borderId="1" xfId="0" applyFont="1" applyBorder="1" applyAlignment="1">
      <alignment horizontal="center"/>
    </xf>
    <xf numFmtId="0" fontId="27" fillId="0" borderId="12" xfId="0" applyFont="1" applyBorder="1" applyAlignment="1">
      <alignment horizontal="center"/>
    </xf>
    <xf numFmtId="0" fontId="27" fillId="0" borderId="10" xfId="0" applyFont="1" applyBorder="1" applyAlignment="1">
      <alignment horizontal="center"/>
    </xf>
    <xf numFmtId="0" fontId="4" fillId="4" borderId="7" xfId="0" applyFont="1" applyFill="1" applyBorder="1" applyAlignment="1">
      <alignment wrapText="1"/>
    </xf>
    <xf numFmtId="0" fontId="4" fillId="4" borderId="6" xfId="0" applyFont="1" applyFill="1" applyBorder="1" applyAlignment="1">
      <alignment wrapText="1"/>
    </xf>
    <xf numFmtId="0" fontId="4" fillId="4" borderId="8" xfId="0" applyFont="1" applyFill="1" applyBorder="1" applyAlignment="1">
      <alignment wrapText="1"/>
    </xf>
    <xf numFmtId="0" fontId="1" fillId="7" borderId="12" xfId="13" applyFill="1" applyBorder="1" applyAlignment="1">
      <alignment horizontal="center" vertical="center" wrapText="1"/>
    </xf>
    <xf numFmtId="0" fontId="4" fillId="4" borderId="7" xfId="0" applyFont="1" applyFill="1" applyBorder="1"/>
    <xf numFmtId="0" fontId="4" fillId="4" borderId="6" xfId="0" applyFont="1" applyFill="1" applyBorder="1"/>
    <xf numFmtId="0" fontId="4" fillId="4" borderId="8" xfId="0" applyFont="1" applyFill="1" applyBorder="1"/>
  </cellXfs>
  <cellStyles count="15">
    <cellStyle name="Comma" xfId="8" builtinId="3"/>
    <cellStyle name="Eingabefeld" xfId="3" xr:uid="{00000000-0005-0000-0000-000001000000}"/>
    <cellStyle name="Ergebnisse" xfId="5" xr:uid="{00000000-0005-0000-0000-000002000000}"/>
    <cellStyle name="Formel übernehmen" xfId="7" xr:uid="{00000000-0005-0000-0000-000003000000}"/>
    <cellStyle name="Formelzeichen" xfId="4" xr:uid="{00000000-0005-0000-0000-000004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6000000}"/>
    <cellStyle name="Methoden_Überschrift" xfId="2" xr:uid="{00000000-0005-0000-0000-000007000000}"/>
    <cellStyle name="Normal" xfId="0" builtinId="0"/>
    <cellStyle name="Parameter_abbreviation" xfId="14" xr:uid="{00000000-0005-0000-0000-000008000000}"/>
    <cellStyle name="Title" xfId="9" builtinId="15" customBuiltin="1"/>
    <cellStyle name="Werte" xfId="6" xr:uid="{00000000-0005-0000-0000-00000E000000}"/>
  </cellStyles>
  <dxfs count="1">
    <dxf>
      <font>
        <color rgb="FFFF0000"/>
      </font>
    </dxf>
  </dxfs>
  <tableStyles count="0" defaultTableStyle="TableStyleMedium2" defaultPivotStyle="PivotStyleLight16"/>
  <colors>
    <mruColors>
      <color rgb="FFD6FEDE"/>
      <color rgb="FFC2FE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0</xdr:row>
      <xdr:rowOff>266700</xdr:rowOff>
    </xdr:from>
    <xdr:to>
      <xdr:col>2</xdr:col>
      <xdr:colOff>1656868</xdr:colOff>
      <xdr:row>1</xdr:row>
      <xdr:rowOff>1537446</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314325" y="266700"/>
          <a:ext cx="2247418" cy="1613646"/>
        </a:xfrm>
        <a:prstGeom prst="rect">
          <a:avLst/>
        </a:prstGeom>
      </xdr:spPr>
    </xdr:pic>
    <xdr:clientData/>
  </xdr:twoCellAnchor>
  <xdr:twoCellAnchor editAs="oneCell">
    <xdr:from>
      <xdr:col>4</xdr:col>
      <xdr:colOff>628651</xdr:colOff>
      <xdr:row>35</xdr:row>
      <xdr:rowOff>1</xdr:rowOff>
    </xdr:from>
    <xdr:to>
      <xdr:col>11</xdr:col>
      <xdr:colOff>542926</xdr:colOff>
      <xdr:row>38</xdr:row>
      <xdr:rowOff>25699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4829176" y="8829676"/>
          <a:ext cx="6781800" cy="635298"/>
        </a:xfrm>
        <a:prstGeom prst="rect">
          <a:avLst/>
        </a:prstGeom>
      </xdr:spPr>
    </xdr:pic>
    <xdr:clientData/>
  </xdr:twoCellAnchor>
  <xdr:twoCellAnchor editAs="oneCell">
    <xdr:from>
      <xdr:col>4</xdr:col>
      <xdr:colOff>628651</xdr:colOff>
      <xdr:row>38</xdr:row>
      <xdr:rowOff>19051</xdr:rowOff>
    </xdr:from>
    <xdr:to>
      <xdr:col>11</xdr:col>
      <xdr:colOff>542926</xdr:colOff>
      <xdr:row>41</xdr:row>
      <xdr:rowOff>44749</xdr:rowOff>
    </xdr:to>
    <xdr:pic>
      <xdr:nvPicPr>
        <xdr:cNvPr id="10" name="Grafik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2"/>
        <a:stretch>
          <a:fillRect/>
        </a:stretch>
      </xdr:blipFill>
      <xdr:spPr>
        <a:xfrm>
          <a:off x="4829176" y="9458326"/>
          <a:ext cx="6781800" cy="635298"/>
        </a:xfrm>
        <a:prstGeom prst="rect">
          <a:avLst/>
        </a:prstGeom>
      </xdr:spPr>
    </xdr:pic>
    <xdr:clientData/>
  </xdr:twoCellAnchor>
  <xdr:twoCellAnchor editAs="oneCell">
    <xdr:from>
      <xdr:col>4</xdr:col>
      <xdr:colOff>638175</xdr:colOff>
      <xdr:row>41</xdr:row>
      <xdr:rowOff>9525</xdr:rowOff>
    </xdr:from>
    <xdr:to>
      <xdr:col>12</xdr:col>
      <xdr:colOff>728276</xdr:colOff>
      <xdr:row>44</xdr:row>
      <xdr:rowOff>76200</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4838700" y="10058400"/>
          <a:ext cx="7786301" cy="676275"/>
        </a:xfrm>
        <a:prstGeom prst="rect">
          <a:avLst/>
        </a:prstGeom>
      </xdr:spPr>
    </xdr:pic>
    <xdr:clientData/>
  </xdr:twoCellAnchor>
  <xdr:twoCellAnchor editAs="oneCell">
    <xdr:from>
      <xdr:col>4</xdr:col>
      <xdr:colOff>619125</xdr:colOff>
      <xdr:row>44</xdr:row>
      <xdr:rowOff>47625</xdr:rowOff>
    </xdr:from>
    <xdr:to>
      <xdr:col>13</xdr:col>
      <xdr:colOff>227583</xdr:colOff>
      <xdr:row>47</xdr:row>
      <xdr:rowOff>57070</xdr:rowOff>
    </xdr:to>
    <xdr:pic>
      <xdr:nvPicPr>
        <xdr:cNvPr id="11" name="Grafik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4819650" y="10706100"/>
          <a:ext cx="8133333" cy="638095"/>
        </a:xfrm>
        <a:prstGeom prst="rect">
          <a:avLst/>
        </a:prstGeom>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83"/>
  <sheetViews>
    <sheetView showGridLines="0" tabSelected="1" zoomScaleNormal="100" workbookViewId="0">
      <selection activeCell="C5" sqref="C5"/>
    </sheetView>
  </sheetViews>
  <sheetFormatPr defaultColWidth="11.5546875" defaultRowHeight="15.75" x14ac:dyDescent="0.3"/>
  <cols>
    <col min="1" max="1" width="1.21875" customWidth="1"/>
    <col min="2" max="2" width="9.33203125" customWidth="1"/>
    <col min="3" max="3" width="26.6640625" customWidth="1"/>
    <col min="4" max="4" width="11.77734375" customWidth="1"/>
    <col min="5" max="5" width="27" customWidth="1"/>
    <col min="6" max="6" width="9.109375" customWidth="1"/>
    <col min="7" max="7" width="5.33203125" customWidth="1"/>
    <col min="8" max="15" width="9.6640625" customWidth="1"/>
  </cols>
  <sheetData>
    <row r="1" spans="1:15" ht="27" x14ac:dyDescent="0.3">
      <c r="A1" s="2"/>
      <c r="B1" s="2"/>
      <c r="C1" s="35"/>
      <c r="D1" s="63" t="s">
        <v>144</v>
      </c>
      <c r="E1" s="63"/>
      <c r="F1" s="63"/>
      <c r="G1" s="63"/>
      <c r="H1" s="63"/>
      <c r="I1" s="63"/>
      <c r="J1" s="63"/>
      <c r="K1" s="63"/>
      <c r="L1" s="63"/>
      <c r="M1" s="63"/>
      <c r="N1" s="34"/>
      <c r="O1" s="34"/>
    </row>
    <row r="2" spans="1:15" ht="162.75" customHeight="1" x14ac:dyDescent="0.3">
      <c r="A2" s="2"/>
      <c r="B2" s="2"/>
      <c r="C2" s="36"/>
      <c r="D2" s="64" t="s">
        <v>142</v>
      </c>
      <c r="E2" s="64"/>
      <c r="F2" s="64"/>
      <c r="G2" s="64"/>
      <c r="H2" s="64"/>
      <c r="I2" s="64"/>
      <c r="J2" s="64"/>
      <c r="K2" s="64"/>
      <c r="L2" s="64"/>
      <c r="M2" s="64"/>
      <c r="N2" s="64"/>
      <c r="O2" s="2"/>
    </row>
    <row r="3" spans="1:15" ht="19.5" x14ac:dyDescent="0.3">
      <c r="A3" s="2"/>
      <c r="B3" s="69" t="s">
        <v>0</v>
      </c>
      <c r="C3" s="69"/>
      <c r="D3" s="69"/>
      <c r="E3" s="69"/>
      <c r="F3" s="69"/>
      <c r="G3" s="69"/>
      <c r="H3" s="1"/>
      <c r="I3" s="1"/>
      <c r="J3" s="1"/>
      <c r="K3" s="1"/>
      <c r="L3" s="1"/>
      <c r="M3" s="1"/>
      <c r="N3" s="1"/>
      <c r="O3" s="1"/>
    </row>
    <row r="4" spans="1:15" ht="19.5" x14ac:dyDescent="0.3">
      <c r="A4" s="2"/>
      <c r="B4" s="12"/>
      <c r="C4" s="12"/>
      <c r="D4" s="12"/>
      <c r="E4" s="12"/>
      <c r="F4" s="12"/>
      <c r="G4" s="12"/>
      <c r="H4" s="1"/>
      <c r="I4" s="1"/>
      <c r="J4" s="1"/>
      <c r="K4" s="1"/>
      <c r="L4" s="1"/>
      <c r="M4" s="1"/>
      <c r="N4" s="1"/>
      <c r="O4" s="1"/>
    </row>
    <row r="5" spans="1:15" ht="32.25" x14ac:dyDescent="0.3">
      <c r="A5" s="2"/>
      <c r="B5" s="15" t="s">
        <v>1</v>
      </c>
      <c r="C5" s="26"/>
      <c r="D5" s="13"/>
      <c r="E5" s="65" t="s">
        <v>2</v>
      </c>
      <c r="F5" s="65"/>
      <c r="G5" s="65"/>
      <c r="H5" s="65"/>
      <c r="I5" s="65"/>
      <c r="J5" s="65"/>
      <c r="K5" s="65"/>
      <c r="L5" s="65"/>
      <c r="M5" s="65"/>
      <c r="N5" s="65"/>
      <c r="O5" s="6"/>
    </row>
    <row r="6" spans="1:15" ht="27.75" customHeight="1" x14ac:dyDescent="0.3">
      <c r="A6" s="2"/>
      <c r="B6" s="15" t="s">
        <v>3</v>
      </c>
      <c r="C6" s="14"/>
      <c r="D6" s="13"/>
      <c r="E6" s="75" t="s">
        <v>5</v>
      </c>
      <c r="F6" s="75"/>
      <c r="G6" s="75"/>
      <c r="H6" s="75"/>
      <c r="I6" s="75"/>
      <c r="J6" s="75"/>
      <c r="K6" s="75"/>
      <c r="L6" s="75"/>
      <c r="M6" s="75"/>
      <c r="N6" s="75"/>
      <c r="O6" s="6"/>
    </row>
    <row r="7" spans="1:15" x14ac:dyDescent="0.3">
      <c r="A7" s="2"/>
      <c r="B7" s="15" t="s">
        <v>6</v>
      </c>
      <c r="C7" s="14"/>
      <c r="D7" s="13"/>
      <c r="E7" s="44" t="s">
        <v>8</v>
      </c>
      <c r="F7" s="13"/>
      <c r="G7" s="2"/>
      <c r="H7" s="13"/>
      <c r="I7" s="13"/>
      <c r="J7" s="13"/>
      <c r="K7" s="13"/>
      <c r="L7" s="13"/>
      <c r="M7" s="13"/>
      <c r="N7" s="13"/>
      <c r="O7" s="6"/>
    </row>
    <row r="8" spans="1:15" x14ac:dyDescent="0.3">
      <c r="A8" s="2"/>
      <c r="B8" s="15" t="s">
        <v>9</v>
      </c>
      <c r="C8" s="14"/>
      <c r="D8" s="13"/>
      <c r="E8" s="55" t="s">
        <v>11</v>
      </c>
      <c r="F8" s="13"/>
      <c r="G8" s="2"/>
      <c r="H8" s="13"/>
      <c r="I8" s="13"/>
      <c r="J8" s="13"/>
      <c r="K8" s="13"/>
      <c r="L8" s="13"/>
      <c r="M8" s="13"/>
      <c r="N8" s="13"/>
      <c r="O8" s="6"/>
    </row>
    <row r="9" spans="1:15" x14ac:dyDescent="0.3">
      <c r="A9" s="2"/>
      <c r="B9" s="15"/>
      <c r="C9" s="62"/>
      <c r="D9" s="13"/>
      <c r="E9" s="55"/>
      <c r="F9" s="13"/>
      <c r="G9" s="2"/>
      <c r="H9" s="13"/>
      <c r="I9" s="13"/>
      <c r="J9" s="13"/>
      <c r="K9" s="13"/>
      <c r="L9" s="13"/>
      <c r="M9" s="13"/>
      <c r="N9" s="13"/>
      <c r="O9" s="6"/>
    </row>
    <row r="10" spans="1:15" x14ac:dyDescent="0.3">
      <c r="A10" s="2"/>
      <c r="B10" s="16"/>
      <c r="C10" s="70" t="s">
        <v>12</v>
      </c>
      <c r="D10" s="71"/>
      <c r="E10" s="71"/>
      <c r="F10" s="71"/>
      <c r="G10" s="6"/>
      <c r="H10" s="6"/>
      <c r="I10" s="6"/>
      <c r="J10" s="6"/>
      <c r="K10" s="6"/>
      <c r="L10" s="6"/>
      <c r="M10" s="6"/>
      <c r="N10" s="6"/>
      <c r="O10" s="6"/>
    </row>
    <row r="11" spans="1:15" x14ac:dyDescent="0.3">
      <c r="A11" s="2"/>
      <c r="B11" s="16"/>
      <c r="C11" s="32" t="s">
        <v>13</v>
      </c>
      <c r="D11" s="32" t="s">
        <v>14</v>
      </c>
      <c r="E11" s="32" t="s">
        <v>15</v>
      </c>
      <c r="F11" s="32" t="s">
        <v>14</v>
      </c>
      <c r="G11" s="6"/>
      <c r="H11" s="24" t="s">
        <v>16</v>
      </c>
      <c r="I11" s="24"/>
      <c r="J11" s="24"/>
      <c r="K11" s="24"/>
      <c r="L11" s="24"/>
      <c r="M11" s="24"/>
      <c r="N11" s="24"/>
      <c r="O11" s="6"/>
    </row>
    <row r="12" spans="1:15" x14ac:dyDescent="0.3">
      <c r="A12" s="2"/>
      <c r="B12" s="16"/>
      <c r="C12" s="21"/>
      <c r="D12" s="22"/>
      <c r="E12" s="21"/>
      <c r="F12" s="22"/>
      <c r="G12" s="6"/>
      <c r="H12" s="76" t="s">
        <v>155</v>
      </c>
      <c r="I12" s="77"/>
      <c r="J12" s="77"/>
      <c r="K12" s="77"/>
      <c r="L12" s="77"/>
      <c r="M12" s="77"/>
      <c r="N12" s="78"/>
      <c r="O12" s="6"/>
    </row>
    <row r="13" spans="1:15" x14ac:dyDescent="0.3">
      <c r="A13" s="2"/>
      <c r="B13" s="16"/>
      <c r="C13" s="21"/>
      <c r="D13" s="22"/>
      <c r="E13" s="21"/>
      <c r="F13" s="22"/>
      <c r="G13" s="6"/>
      <c r="H13" s="79"/>
      <c r="I13" s="80"/>
      <c r="J13" s="80"/>
      <c r="K13" s="80"/>
      <c r="L13" s="80"/>
      <c r="M13" s="80"/>
      <c r="N13" s="81"/>
      <c r="O13" s="6"/>
    </row>
    <row r="14" spans="1:15" x14ac:dyDescent="0.3">
      <c r="A14" s="2"/>
      <c r="B14" s="16"/>
      <c r="C14" s="21"/>
      <c r="D14" s="22"/>
      <c r="E14" s="21"/>
      <c r="F14" s="22"/>
      <c r="G14" s="6"/>
      <c r="H14" s="79"/>
      <c r="I14" s="80"/>
      <c r="J14" s="80"/>
      <c r="K14" s="80"/>
      <c r="L14" s="80"/>
      <c r="M14" s="80"/>
      <c r="N14" s="81"/>
      <c r="O14" s="6"/>
    </row>
    <row r="15" spans="1:15" x14ac:dyDescent="0.3">
      <c r="A15" s="2"/>
      <c r="B15" s="16"/>
      <c r="C15" s="21"/>
      <c r="D15" s="22"/>
      <c r="E15" s="21"/>
      <c r="F15" s="22"/>
      <c r="G15" s="6"/>
      <c r="H15" s="79"/>
      <c r="I15" s="80"/>
      <c r="J15" s="80"/>
      <c r="K15" s="80"/>
      <c r="L15" s="80"/>
      <c r="M15" s="80"/>
      <c r="N15" s="81"/>
      <c r="O15" s="6"/>
    </row>
    <row r="16" spans="1:15" x14ac:dyDescent="0.3">
      <c r="A16" s="2"/>
      <c r="B16" s="16"/>
      <c r="C16" s="21"/>
      <c r="D16" s="22"/>
      <c r="E16" s="21"/>
      <c r="F16" s="22"/>
      <c r="G16" s="6"/>
      <c r="H16" s="79"/>
      <c r="I16" s="80"/>
      <c r="J16" s="80"/>
      <c r="K16" s="80"/>
      <c r="L16" s="80"/>
      <c r="M16" s="80"/>
      <c r="N16" s="81"/>
      <c r="O16" s="6"/>
    </row>
    <row r="17" spans="1:16" x14ac:dyDescent="0.3">
      <c r="A17" s="2"/>
      <c r="B17" s="16"/>
      <c r="C17" s="21"/>
      <c r="D17" s="22"/>
      <c r="E17" s="21"/>
      <c r="F17" s="22"/>
      <c r="G17" s="6"/>
      <c r="H17" s="79"/>
      <c r="I17" s="80"/>
      <c r="J17" s="80"/>
      <c r="K17" s="80"/>
      <c r="L17" s="80"/>
      <c r="M17" s="80"/>
      <c r="N17" s="81"/>
      <c r="O17" s="6"/>
    </row>
    <row r="18" spans="1:16" x14ac:dyDescent="0.3">
      <c r="A18" s="2"/>
      <c r="B18" s="16"/>
      <c r="C18" s="21"/>
      <c r="D18" s="22"/>
      <c r="E18" s="21"/>
      <c r="F18" s="22"/>
      <c r="G18" s="6"/>
      <c r="H18" s="79"/>
      <c r="I18" s="80"/>
      <c r="J18" s="80"/>
      <c r="K18" s="80"/>
      <c r="L18" s="80"/>
      <c r="M18" s="80"/>
      <c r="N18" s="81"/>
      <c r="O18" s="6"/>
    </row>
    <row r="19" spans="1:16" x14ac:dyDescent="0.3">
      <c r="A19" s="2"/>
      <c r="B19" s="16"/>
      <c r="C19" s="21"/>
      <c r="D19" s="22"/>
      <c r="E19" s="21"/>
      <c r="F19" s="22"/>
      <c r="G19" s="6"/>
      <c r="H19" s="79"/>
      <c r="I19" s="80"/>
      <c r="J19" s="80"/>
      <c r="K19" s="80"/>
      <c r="L19" s="80"/>
      <c r="M19" s="80"/>
      <c r="N19" s="81"/>
      <c r="O19" s="6"/>
    </row>
    <row r="20" spans="1:16" x14ac:dyDescent="0.3">
      <c r="A20" s="2"/>
      <c r="B20" s="16"/>
      <c r="C20" s="21"/>
      <c r="D20" s="22"/>
      <c r="E20" s="21"/>
      <c r="F20" s="22"/>
      <c r="G20" s="6"/>
      <c r="H20" s="82"/>
      <c r="I20" s="83"/>
      <c r="J20" s="83"/>
      <c r="K20" s="83"/>
      <c r="L20" s="83"/>
      <c r="M20" s="83"/>
      <c r="N20" s="84"/>
      <c r="O20" s="6"/>
    </row>
    <row r="21" spans="1:16" x14ac:dyDescent="0.3">
      <c r="A21" s="2"/>
      <c r="B21" s="16"/>
      <c r="C21" s="19" t="s">
        <v>21</v>
      </c>
      <c r="D21" s="20">
        <f>SUM(D12:D20)</f>
        <v>0</v>
      </c>
      <c r="E21" s="19" t="s">
        <v>21</v>
      </c>
      <c r="F21" s="20">
        <f>SUM(F12:F20)</f>
        <v>0</v>
      </c>
      <c r="G21" s="6"/>
      <c r="H21" s="29" t="s">
        <v>22</v>
      </c>
      <c r="I21" s="30"/>
      <c r="K21" s="30"/>
      <c r="L21" s="30"/>
      <c r="M21" s="30"/>
      <c r="N21" s="31"/>
      <c r="O21" s="6"/>
    </row>
    <row r="22" spans="1:16" ht="17.25" x14ac:dyDescent="0.3">
      <c r="A22" s="2"/>
      <c r="B22" s="2"/>
      <c r="C22" s="15" t="s">
        <v>23</v>
      </c>
      <c r="D22" s="7">
        <f>IF($C$5="National values",(+IFERROR($D$12*INDEX('National Values'!$C$3:$C$42,MATCH($C$12,'National Values'!$A$3:$A$42,0)),0)+IFERROR($D$13*INDEX('National Values'!$C$3:$C$42,MATCH($C$13,'National Values'!$A$3:$A$42,0)),0)+IFERROR($D$14*INDEX('National Values'!$C$3:$C$42,MATCH($C$14,'National Values'!$A$3:$A$42,0)),0)+IFERROR($D$15*INDEX('National Values'!$C$3:$C$42,MATCH($C$15,'National Values'!$A$3:$A$42,0)),0)+IFERROR($D$16*INDEX('National Values'!$C$3:$C$42,MATCH($C$16,'National Values'!$A$3:$A$42,0)),0)+IFERROR($D$17*INDEX('National Values'!$C$3:$C$42,MATCH($C$17,'National Values'!$A$3:$A$42,0)),0)+IFERROR($D$18*INDEX('National Values'!$C$3:$C$42,MATCH($C$18,'National Values'!$A$3:$A$42,0)),0)+IFERROR($D$19*INDEX('National Values'!$C$3:$C$42,MATCH($C$19,'National Values'!$A$3:$A$42,0)),0)+IFERROR($D$20*INDEX('National Values'!$C$3:$C$42,MATCH($C$20,'National Values'!$A$3:$A$42,0)),0)),(+IFERROR($D$12*INDEX('EU Values'!$C$3:$C$42,MATCH($C$12,'EU Values'!$A$3:$A$42,0)),0)+IFERROR($D$13*INDEX('EU Values'!$C$3:$C$42,MATCH($C$13,'EU Values'!$A$3:$A$42,0)),0)+IFERROR($D$14*INDEX('EU Values'!$C$3:$C$42,MATCH($C$14,'EU Values'!$A$3:$A$42,0)),0)+IFERROR($D$15*INDEX('EU Values'!$C$3:$C$42,MATCH($C$15,'EU Values'!$A$3:$A$42,0)),0)+IFERROR($D$16*INDEX('EU Values'!$C$3:$C$42,MATCH($C$16,'EU Values'!$A$3:$A$42,0)),0)+IFERROR($D$17*INDEX('EU Values'!$C$3:$C$42,MATCH($C$17,'EU Values'!$A$3:$A$42,0)),0)+IFERROR($D$18*INDEX('EU Values'!$C$3:$C$42,MATCH($C$18,'EU Values'!$A$3:$A$42,0)),0)+IFERROR($D$19*INDEX('EU Values'!$C$3:$C$42,MATCH($C$19,'EU Values'!$A$3:$A$42,0)),0)+IFERROR($D$20*INDEX('EU Values'!$C$3:$C$42,MATCH($C$20,'EU Values'!$A$3:$A$42,0)),0)))</f>
        <v>0</v>
      </c>
      <c r="E22" s="15" t="s">
        <v>24</v>
      </c>
      <c r="F22" s="7">
        <f>IF($C$5="National values",(+IFERROR($F$12*INDEX('National Values'!$C$3:$C$42,MATCH($E$12,'National Values'!$A$3:$A$42,0)),0)+IFERROR($F$13*INDEX('National Values'!$C$3:$C$42,MATCH($E$13,'National Values'!$A$3:$A$42,0)),0)+IFERROR($F$14*INDEX('National Values'!$C$3:$C$42,MATCH($E$14,'National Values'!$A$3:$A$42,0)),0)+IFERROR($F$15*INDEX('National Values'!$C$3:$C$42,MATCH($E$15,'National Values'!$A$3:$A$42,0)),0)+IFERROR($F$16*INDEX('National Values'!$C$3:$C$42,MATCH($E$16,'National Values'!$A$3:$A$42,0)),0)+IFERROR($F$17*INDEX('National Values'!$C$3:$C$42,MATCH($E$17,'National Values'!$A$3:$A$42,0)),0)+IFERROR($F$18*INDEX('National Values'!$C$3:$C$42,MATCH($E$18,'National Values'!$A$3:$A$42,0)),0)+IFERROR($F$19*INDEX('National Values'!$C$3:$C$42,MATCH($E$19,'National Values'!$A$3:$A$42,0)),0)+IFERROR($F$20*INDEX('National Values'!$C$3:$C$42,MATCH($E$20,'National Values'!$A$3:$A$42,0)),0)),(+IFERROR($F$12*INDEX('EU Values'!$C$3:$C$42,MATCH($E$12,'EU Values'!$A$3:$A$42,0)),0)+IFERROR($F$13*INDEX('EU Values'!$C$3:$C$42,MATCH($E$13,'EU Values'!$A$3:$A$42,0)),0)+IFERROR($F$14*INDEX('EU Values'!$C$3:$C$42,MATCH($E$14,'EU Values'!$A$3:$A$42,0)),0)+IFERROR($F$15*INDEX('EU Values'!$C$3:$C$42,MATCH($E$15,'EU Values'!$A$3:$A$42,0)),0)+IFERROR($F$16*INDEX('EU Values'!$C$3:$C$42,MATCH($E$16,'EU Values'!$A$3:$A$42,0)),0)+IFERROR($F$17*INDEX('EU Values'!$C$3:$C$42,MATCH($E$17,'EU Values'!$A$3:$A$42,0)),0)+IFERROR($F$18*INDEX('EU Values'!$C$3:$C$42,MATCH($E$18,'EU Values'!$A$3:$A$42,0)),0)+IFERROR($F$19*INDEX('EU Values'!$C$3:$C$42,MATCH($E$19,'EU Values'!$A$3:$A$42,0)),0)+IFERROR($F$20*INDEX('EU Values'!$C$3:$C$42,MATCH($E$20,'EU Values'!$A$3:$A$42,0)),0)))</f>
        <v>0</v>
      </c>
      <c r="G22" s="2"/>
      <c r="H22" s="72" t="s">
        <v>25</v>
      </c>
      <c r="I22" s="73"/>
      <c r="J22" s="73"/>
      <c r="K22" s="73"/>
      <c r="L22" s="73"/>
      <c r="M22" s="73"/>
      <c r="N22" s="74"/>
      <c r="O22" s="5"/>
    </row>
    <row r="23" spans="1:16" ht="17.25" x14ac:dyDescent="0.3">
      <c r="A23" s="2"/>
      <c r="B23" s="2"/>
      <c r="C23" s="15" t="s">
        <v>26</v>
      </c>
      <c r="D23" s="7">
        <f>IF($C$5="National values",(+IFERROR($D$12*INDEX('National Values'!$B$3:$B$42,MATCH($C$12,'National Values'!$A$3:$A$42,0)),0)+IFERROR($D$13*INDEX('National Values'!$B$3:$B$42,MATCH($C$13,'National Values'!$A$3:$A$42,0)),0)+IFERROR($D$14*INDEX('National Values'!$B$3:$B$42,MATCH($C$14,'National Values'!$A$3:$A$42,0)),0)+IFERROR($D$15*INDEX('National Values'!$B$3:$B$42,MATCH($C$15,'National Values'!$A$3:$A$42,0)),0)+IFERROR($D$16*INDEX('National Values'!$B$3:$B$42,MATCH($C$16,'National Values'!$A$3:$A$42,0)),0)+IFERROR($D$17*INDEX('National Values'!$B$3:$B$42,MATCH($C$17,'National Values'!$A$3:$A$42,0)),0)+IFERROR($D$18*INDEX('National Values'!$B$3:$B$42,MATCH($C$18,'National Values'!$A$3:$A$42,0)),0)+IFERROR($D$19*INDEX('National Values'!$B$3:$B$42,MATCH($C$19,'National Values'!$A$3:$A$42,0)),0)+IFERROR($D$20*INDEX('National Values'!$B$3:$B$42,MATCH($C$20,'National Values'!$A$3:$A$42,0)),0)),(+IFERROR($D$12*INDEX('EU Values'!$B$3:$B$42,MATCH($C$12,'EU Values'!$A$3:$A$42,0)),0)+IFERROR($D$13*INDEX('EU Values'!$B$3:$B$42,MATCH($C$13,'EU Values'!$A$3:$A$42,0)),0)+IFERROR($D$14*INDEX('EU Values'!$B$3:$B$42,MATCH($C$14,'EU Values'!$A$3:$A$42,0)),0)+IFERROR($D$15*INDEX('EU Values'!$B$3:$B$42,MATCH($C$15,'EU Values'!$A$3:$A$42,0)),0)+IFERROR($D$16*INDEX('EU Values'!$B$3:$B$42,MATCH($C$16,'EU Values'!$A$3:$A$42,0)),0)+IFERROR($D$17*INDEX('EU Values'!$B$3:$B$42,MATCH($C$17,'EU Values'!$A$3:$A$42,0)),0)+IFERROR($D$18*INDEX('EU Values'!$B$3:$B$42,MATCH($C$18,'EU Values'!$A$3:$A$42,0)),0)+IFERROR($D$19*INDEX('EU Values'!$B$3:$B$42,MATCH($C$19,'EU Values'!$A$3:$A$42,0)),0)+IFERROR($D$20*INDEX('EU Values'!$B$3:$B$42,MATCH($C$20,'EU Values'!$A$3:$A$42,0)),0)))</f>
        <v>0</v>
      </c>
      <c r="E23" s="15" t="s">
        <v>27</v>
      </c>
      <c r="F23" s="7">
        <f>IF($C$5="National values",(+IFERROR($F$12*INDEX('National Values'!$B$3:$B$42,MATCH($E$12,'National Values'!$A$3:$A$42,0)),0)+IFERROR($F$13*INDEX('National Values'!$B$3:$B$42,MATCH($E$13,'National Values'!$A$3:$A$42,0)),0)+IFERROR($F$14*INDEX('National Values'!$B$3:$B$42,MATCH($E$14,'National Values'!$A$3:$A$42,0)),0)+IFERROR($F$15*INDEX('National Values'!$B$3:$B$42,MATCH($E$15,'National Values'!$A$3:$A$42,0)),0)+IFERROR($F$16*INDEX('National Values'!$B$3:$B$42,MATCH($E$16,'National Values'!$A$3:$A$42,0)),0)+IFERROR($F$17*INDEX('National Values'!$B$3:$B$42,MATCH($E$17,'National Values'!$A$3:$A$42,0)),0)+IFERROR($F$18*INDEX('National Values'!$B$3:$B$42,MATCH($E$18,'National Values'!$A$3:$A$42,0)),0)+IFERROR($F$19*INDEX('National Values'!$B$3:$B$42,MATCH($E$19,'National Values'!$A$3:$A$42,0)),0)+IFERROR($F$20*INDEX('National Values'!$B$3:$B$42,MATCH($E$20,'National Values'!$A$3:$A$42,0)),0)),(+IFERROR($F$12*INDEX('EU Values'!$B$3:$B$42,MATCH($E$12,'EU Values'!$A$3:$A$42,0)),0)+IFERROR($F$13*INDEX('EU Values'!$B$3:$B$42,MATCH($E$13,'EU Values'!$A$3:$A$42,0)),0)+IFERROR($F$14*INDEX('EU Values'!$B$3:$B$42,MATCH($E$14,'EU Values'!$A$3:$A$42,0)),0)+IFERROR($F$15*INDEX('EU Values'!$B$3:$B$42,MATCH($E$15,'EU Values'!$A$3:$A$42,0)),0)+IFERROR($F$16*INDEX('EU Values'!$B$3:$B$42,MATCH($E$16,'EU Values'!$A$3:$A$42,0)),0)+IFERROR($F$17*INDEX('EU Values'!$B$3:$B$42,MATCH($E$17,'EU Values'!$A$3:$A$42,0)),0)+IFERROR($F$18*INDEX('EU Values'!$B$3:$B$42,MATCH($E$18,'EU Values'!$A$3:$A$42,0)),0)+IFERROR($F$19*INDEX('EU Values'!$B$3:$B$42,MATCH($E$19,'EU Values'!$A$3:$A$42,0)),0)+IFERROR($F$20*INDEX('EU Values'!$B$3:$B$42,MATCH($E$20,'EU Values'!$A$3:$A$42,0)),0)))</f>
        <v>0</v>
      </c>
      <c r="G23" s="2"/>
      <c r="H23" s="72" t="s">
        <v>28</v>
      </c>
      <c r="I23" s="73"/>
      <c r="J23" s="73"/>
      <c r="K23" s="73"/>
      <c r="L23" s="73"/>
      <c r="M23" s="73"/>
      <c r="N23" s="74"/>
      <c r="O23" s="5"/>
    </row>
    <row r="24" spans="1:16" x14ac:dyDescent="0.3">
      <c r="A24" s="2"/>
      <c r="B24" s="16"/>
      <c r="C24" s="2"/>
      <c r="D24" s="5"/>
      <c r="E24" s="2"/>
      <c r="F24" s="2"/>
      <c r="G24" s="6"/>
      <c r="H24" s="6"/>
      <c r="I24" s="6"/>
      <c r="J24" s="6"/>
      <c r="K24" s="6"/>
      <c r="L24" s="6"/>
      <c r="M24" s="6"/>
      <c r="N24" s="6"/>
      <c r="O24" s="6"/>
    </row>
    <row r="25" spans="1:16" x14ac:dyDescent="0.3">
      <c r="A25" s="2"/>
      <c r="B25" s="16"/>
      <c r="C25" s="32" t="s">
        <v>29</v>
      </c>
      <c r="D25" s="32" t="s">
        <v>30</v>
      </c>
      <c r="E25" s="32" t="s">
        <v>31</v>
      </c>
      <c r="F25" s="32" t="s">
        <v>30</v>
      </c>
      <c r="G25" s="2"/>
      <c r="H25" s="24" t="s">
        <v>16</v>
      </c>
      <c r="I25" s="24"/>
      <c r="J25" s="24"/>
      <c r="K25" s="24"/>
      <c r="L25" s="24"/>
      <c r="M25" s="24"/>
      <c r="N25" s="24"/>
      <c r="O25" s="3"/>
    </row>
    <row r="26" spans="1:16" x14ac:dyDescent="0.3">
      <c r="A26" s="2"/>
      <c r="B26" s="17" t="s">
        <v>32</v>
      </c>
      <c r="C26" s="21"/>
      <c r="D26" s="8" t="s">
        <v>33</v>
      </c>
      <c r="E26" s="21"/>
      <c r="F26" s="8" t="s">
        <v>33</v>
      </c>
      <c r="G26" s="2"/>
      <c r="H26" s="66" t="s">
        <v>34</v>
      </c>
      <c r="I26" s="67"/>
      <c r="J26" s="67"/>
      <c r="K26" s="67"/>
      <c r="L26" s="67"/>
      <c r="M26" s="67"/>
      <c r="N26" s="68"/>
      <c r="O26" s="5"/>
    </row>
    <row r="27" spans="1:16" x14ac:dyDescent="0.3">
      <c r="A27" s="2"/>
      <c r="B27" s="15" t="s">
        <v>35</v>
      </c>
      <c r="C27" s="21"/>
      <c r="D27" s="8" t="s">
        <v>36</v>
      </c>
      <c r="E27" s="23" t="str">
        <f>IFERROR(INDEX('EU Values'!B45:C45,1,MATCH($C$7,'EU Values'!$B$44:$C$44,0)),"-")</f>
        <v>-</v>
      </c>
      <c r="F27" s="8" t="s">
        <v>36</v>
      </c>
      <c r="G27" s="2"/>
      <c r="H27" s="66" t="s">
        <v>37</v>
      </c>
      <c r="I27" s="67"/>
      <c r="J27" s="67"/>
      <c r="K27" s="67"/>
      <c r="L27" s="67"/>
      <c r="M27" s="67"/>
      <c r="N27" s="68"/>
      <c r="O27" s="5"/>
    </row>
    <row r="28" spans="1:16" x14ac:dyDescent="0.3">
      <c r="A28" s="2"/>
      <c r="B28" s="15" t="s">
        <v>38</v>
      </c>
      <c r="C28" s="21"/>
      <c r="D28" s="8" t="s">
        <v>36</v>
      </c>
      <c r="E28" s="23" t="str">
        <f>IFERROR(INDEX('EU Values'!B46:C46,1,MATCH($C$7,'EU Values'!$B$44:$C$44,0)),"-")</f>
        <v>-</v>
      </c>
      <c r="F28" s="8" t="s">
        <v>36</v>
      </c>
      <c r="G28" s="2"/>
      <c r="H28" s="66" t="s">
        <v>39</v>
      </c>
      <c r="I28" s="67"/>
      <c r="J28" s="67"/>
      <c r="K28" s="67"/>
      <c r="L28" s="67"/>
      <c r="M28" s="67"/>
      <c r="N28" s="68"/>
      <c r="O28" s="5"/>
    </row>
    <row r="29" spans="1:16" ht="17.25" x14ac:dyDescent="0.3">
      <c r="A29" s="2"/>
      <c r="B29" s="15" t="s">
        <v>40</v>
      </c>
      <c r="C29" s="21"/>
      <c r="D29" s="8" t="s">
        <v>41</v>
      </c>
      <c r="E29" s="23" t="str">
        <f>IFERROR(INDEX('EU Values'!B47:C47,1,MATCH($C$7,'EU Values'!$B$44:$C$44,0)),"-")</f>
        <v>-</v>
      </c>
      <c r="F29" s="8" t="s">
        <v>41</v>
      </c>
      <c r="G29" s="2"/>
      <c r="H29" s="85" t="s">
        <v>42</v>
      </c>
      <c r="I29" s="86"/>
      <c r="J29" s="86"/>
      <c r="K29" s="86"/>
      <c r="L29" s="86"/>
      <c r="M29" s="86"/>
      <c r="N29" s="87"/>
      <c r="O29" s="5"/>
      <c r="P29" s="47"/>
    </row>
    <row r="30" spans="1:16" ht="17.25" x14ac:dyDescent="0.3">
      <c r="A30" s="2"/>
      <c r="B30" s="15" t="s">
        <v>43</v>
      </c>
      <c r="C30" s="21"/>
      <c r="D30" s="8" t="s">
        <v>41</v>
      </c>
      <c r="E30" s="23" t="str">
        <f>IFERROR(INDEX('EU Values'!$B$51:$D$53,MATCH($C$8,'EU Values'!$A$51:$A$53,0),MATCH($C$6,'EU Values'!$B$50:$D$50,0)),"-")</f>
        <v>-</v>
      </c>
      <c r="F30" s="8" t="s">
        <v>41</v>
      </c>
      <c r="G30" s="2"/>
      <c r="H30" s="85" t="s">
        <v>44</v>
      </c>
      <c r="I30" s="86"/>
      <c r="J30" s="86"/>
      <c r="K30" s="86"/>
      <c r="L30" s="86"/>
      <c r="M30" s="86"/>
      <c r="N30" s="87"/>
      <c r="O30" s="5"/>
      <c r="P30" s="47"/>
    </row>
    <row r="31" spans="1:16" ht="17.25" x14ac:dyDescent="0.3">
      <c r="A31" s="2"/>
      <c r="B31" s="15" t="s">
        <v>45</v>
      </c>
      <c r="C31" s="21"/>
      <c r="D31" s="8" t="s">
        <v>41</v>
      </c>
      <c r="E31" s="23" t="str">
        <f>IFERROR(INDEX('EU Values'!$B$56:$D$57,MATCH($C$7,'EU Values'!$A$56:$A$57,0),MATCH($C$6,'EU Values'!$B$55:$D$55,0)),"-")</f>
        <v>-</v>
      </c>
      <c r="F31" s="8" t="s">
        <v>41</v>
      </c>
      <c r="G31" s="2"/>
      <c r="H31" s="85" t="s">
        <v>46</v>
      </c>
      <c r="I31" s="86"/>
      <c r="J31" s="86"/>
      <c r="K31" s="86"/>
      <c r="L31" s="86"/>
      <c r="M31" s="86"/>
      <c r="N31" s="87"/>
      <c r="O31" s="5"/>
    </row>
    <row r="32" spans="1:16" ht="17.25" x14ac:dyDescent="0.3">
      <c r="A32" s="2"/>
      <c r="B32" s="15" t="s">
        <v>47</v>
      </c>
      <c r="C32" s="21"/>
      <c r="D32" s="8" t="s">
        <v>41</v>
      </c>
      <c r="E32" s="23" t="str">
        <f>IFERROR(INDEX('EU Values'!B48:C48,1,MATCH($C$7,'EU Values'!$B$44:$C$44,0)),"-")</f>
        <v>-</v>
      </c>
      <c r="F32" s="8" t="s">
        <v>41</v>
      </c>
      <c r="G32" s="2"/>
      <c r="H32" s="72" t="s">
        <v>48</v>
      </c>
      <c r="I32" s="73"/>
      <c r="J32" s="73"/>
      <c r="K32" s="73"/>
      <c r="L32" s="73"/>
      <c r="M32" s="73"/>
      <c r="N32" s="74"/>
      <c r="O32" s="5"/>
    </row>
    <row r="33" spans="1:15" x14ac:dyDescent="0.3">
      <c r="A33" s="2"/>
      <c r="B33" s="2"/>
      <c r="C33" s="2"/>
      <c r="D33" s="2"/>
      <c r="E33" s="2"/>
      <c r="F33" s="2"/>
      <c r="G33" s="2"/>
      <c r="H33" s="2"/>
      <c r="I33" s="2"/>
      <c r="J33" s="2"/>
      <c r="K33" s="2"/>
      <c r="L33" s="2"/>
      <c r="M33" s="2"/>
      <c r="N33" s="2"/>
      <c r="O33" s="2"/>
    </row>
    <row r="34" spans="1:15" ht="19.5" x14ac:dyDescent="0.3">
      <c r="A34" s="2"/>
      <c r="B34" s="69" t="s">
        <v>49</v>
      </c>
      <c r="C34" s="69"/>
      <c r="D34" s="69"/>
      <c r="E34" s="69"/>
      <c r="F34" s="69"/>
      <c r="G34" s="69"/>
      <c r="H34" s="1"/>
      <c r="I34" s="1"/>
      <c r="J34" s="1"/>
      <c r="K34" s="1"/>
      <c r="L34" s="1"/>
      <c r="M34" s="1"/>
      <c r="N34" s="1"/>
      <c r="O34" s="1"/>
    </row>
    <row r="35" spans="1:15" x14ac:dyDescent="0.3">
      <c r="A35" s="2"/>
      <c r="B35" s="2"/>
      <c r="C35" s="2"/>
      <c r="D35" s="5"/>
      <c r="E35" s="2"/>
      <c r="F35" s="2"/>
      <c r="G35" s="6"/>
      <c r="H35" s="6"/>
      <c r="I35" s="6"/>
      <c r="J35" s="6"/>
      <c r="K35" s="6"/>
      <c r="L35" s="6"/>
      <c r="M35" s="6"/>
      <c r="N35" s="6"/>
      <c r="O35" s="6"/>
    </row>
    <row r="36" spans="1:15" x14ac:dyDescent="0.3">
      <c r="A36" s="2"/>
      <c r="B36" s="2"/>
      <c r="C36" s="2"/>
      <c r="D36" s="5"/>
      <c r="E36" s="2"/>
      <c r="F36" s="2"/>
      <c r="G36" s="6"/>
      <c r="H36" s="6"/>
      <c r="I36" s="6"/>
      <c r="J36" s="6"/>
      <c r="K36" s="6"/>
      <c r="L36" s="6"/>
      <c r="M36" s="6"/>
      <c r="N36" s="6"/>
      <c r="O36" s="6"/>
    </row>
    <row r="37" spans="1:15" ht="16.5" x14ac:dyDescent="0.3">
      <c r="A37" s="2"/>
      <c r="B37" s="90" t="s">
        <v>50</v>
      </c>
      <c r="C37" s="90"/>
      <c r="D37" s="90"/>
      <c r="E37" s="90"/>
      <c r="F37" s="90"/>
      <c r="G37" s="90"/>
      <c r="H37" s="6"/>
      <c r="I37" s="6"/>
      <c r="J37" s="6"/>
      <c r="K37" s="6"/>
      <c r="L37" s="6"/>
      <c r="M37" s="6"/>
      <c r="N37" s="6"/>
      <c r="O37" s="6"/>
    </row>
    <row r="38" spans="1:15" x14ac:dyDescent="0.3">
      <c r="A38" s="2"/>
      <c r="B38" s="2"/>
      <c r="C38" s="2"/>
      <c r="D38" s="5"/>
      <c r="E38" s="2"/>
      <c r="F38" s="2"/>
      <c r="G38" s="6"/>
      <c r="H38" s="6"/>
      <c r="I38" s="6"/>
      <c r="J38" s="6"/>
      <c r="K38" s="6"/>
      <c r="L38" s="6"/>
      <c r="M38" s="6"/>
      <c r="N38" s="6"/>
      <c r="O38" s="6"/>
    </row>
    <row r="39" spans="1:15" x14ac:dyDescent="0.3">
      <c r="A39" s="2"/>
      <c r="B39" s="2"/>
      <c r="C39" s="2"/>
      <c r="D39" s="5"/>
      <c r="E39" s="2"/>
      <c r="F39" s="2"/>
      <c r="G39" s="6"/>
      <c r="H39" s="6"/>
      <c r="I39" s="6"/>
      <c r="J39" s="6"/>
      <c r="K39" s="6"/>
      <c r="L39" s="6"/>
      <c r="M39" s="6"/>
      <c r="N39" s="6"/>
      <c r="O39" s="6"/>
    </row>
    <row r="40" spans="1:15" ht="16.5" x14ac:dyDescent="0.3">
      <c r="A40" s="2"/>
      <c r="B40" s="90" t="s">
        <v>51</v>
      </c>
      <c r="C40" s="90"/>
      <c r="D40" s="90"/>
      <c r="E40" s="90"/>
      <c r="F40" s="90"/>
      <c r="G40" s="90"/>
      <c r="H40" s="6"/>
      <c r="I40" s="6"/>
      <c r="J40" s="6"/>
      <c r="K40" s="6"/>
      <c r="L40" s="6"/>
      <c r="M40" s="6"/>
      <c r="N40" s="6"/>
      <c r="O40" s="6"/>
    </row>
    <row r="41" spans="1:15" x14ac:dyDescent="0.3">
      <c r="A41" s="2"/>
      <c r="B41" s="2"/>
      <c r="C41" s="2"/>
      <c r="D41" s="5"/>
      <c r="E41" s="2"/>
      <c r="F41" s="2"/>
      <c r="G41" s="6"/>
      <c r="H41" s="6"/>
      <c r="I41" s="6"/>
      <c r="J41" s="6"/>
      <c r="K41" s="6"/>
      <c r="L41" s="6"/>
      <c r="M41" s="6"/>
      <c r="N41" s="6"/>
      <c r="O41" s="6"/>
    </row>
    <row r="42" spans="1:15" x14ac:dyDescent="0.3">
      <c r="A42" s="2"/>
      <c r="B42" s="2"/>
      <c r="C42" s="2"/>
      <c r="D42" s="5"/>
      <c r="E42" s="2"/>
      <c r="F42" s="2"/>
      <c r="G42" s="6"/>
      <c r="H42" s="6"/>
      <c r="I42" s="6"/>
      <c r="J42" s="6"/>
      <c r="K42" s="6"/>
      <c r="L42" s="6"/>
      <c r="M42" s="6"/>
      <c r="N42" s="6"/>
      <c r="O42" s="6"/>
    </row>
    <row r="43" spans="1:15" ht="16.5" x14ac:dyDescent="0.3">
      <c r="A43" s="2"/>
      <c r="B43" s="90" t="s">
        <v>52</v>
      </c>
      <c r="C43" s="90"/>
      <c r="D43" s="90"/>
      <c r="E43" s="90"/>
      <c r="F43" s="90"/>
      <c r="G43" s="90"/>
      <c r="H43" s="6"/>
      <c r="I43" s="6"/>
      <c r="J43" s="6"/>
      <c r="K43" s="6"/>
      <c r="L43" s="6"/>
      <c r="M43" s="25"/>
      <c r="N43" s="6"/>
      <c r="O43" s="6"/>
    </row>
    <row r="44" spans="1:15" x14ac:dyDescent="0.3">
      <c r="A44" s="2"/>
      <c r="B44" s="2"/>
      <c r="C44" s="2"/>
      <c r="D44" s="5"/>
      <c r="E44" s="2"/>
      <c r="F44" s="2"/>
      <c r="G44" s="6"/>
      <c r="H44" s="6"/>
      <c r="I44" s="6"/>
      <c r="J44" s="6"/>
      <c r="K44" s="6"/>
      <c r="L44" s="6"/>
      <c r="M44" s="6"/>
      <c r="N44" s="6"/>
      <c r="O44" s="6"/>
    </row>
    <row r="45" spans="1:15" x14ac:dyDescent="0.3">
      <c r="A45" s="2"/>
      <c r="B45" s="2"/>
      <c r="C45" s="2"/>
      <c r="D45" s="5"/>
      <c r="E45" s="2"/>
      <c r="F45" s="2"/>
      <c r="G45" s="6"/>
      <c r="H45" s="6"/>
      <c r="I45" s="6"/>
      <c r="J45" s="6"/>
      <c r="K45" s="6"/>
      <c r="L45" s="6"/>
      <c r="M45" s="6"/>
      <c r="N45" s="6"/>
      <c r="O45" s="6"/>
    </row>
    <row r="46" spans="1:15" ht="18" x14ac:dyDescent="0.3">
      <c r="A46" s="2"/>
      <c r="B46" s="90" t="s">
        <v>53</v>
      </c>
      <c r="C46" s="90"/>
      <c r="D46" s="90"/>
      <c r="E46" s="90"/>
      <c r="F46" s="90"/>
      <c r="G46" s="90"/>
      <c r="H46" s="6"/>
      <c r="I46" s="6"/>
      <c r="J46" s="6"/>
      <c r="K46" s="6"/>
      <c r="L46" s="6"/>
      <c r="M46" s="25"/>
      <c r="N46" s="6"/>
      <c r="O46" s="6"/>
    </row>
    <row r="47" spans="1:15" x14ac:dyDescent="0.3">
      <c r="A47" s="2"/>
      <c r="B47" s="2"/>
      <c r="C47" s="2"/>
      <c r="D47" s="5"/>
      <c r="E47" s="2"/>
      <c r="F47" s="2"/>
      <c r="G47" s="6"/>
      <c r="H47" s="6"/>
      <c r="I47" s="6"/>
      <c r="J47" s="6"/>
      <c r="K47" s="6"/>
      <c r="L47" s="6"/>
      <c r="M47" s="6"/>
      <c r="N47" s="6"/>
      <c r="O47" s="6"/>
    </row>
    <row r="48" spans="1:15" x14ac:dyDescent="0.3">
      <c r="A48" s="2"/>
      <c r="B48" s="2"/>
      <c r="C48" s="2"/>
      <c r="D48" s="5"/>
      <c r="E48" s="2"/>
      <c r="F48" s="2"/>
      <c r="G48" s="6"/>
      <c r="H48" s="6"/>
      <c r="I48" s="6"/>
      <c r="J48" s="6"/>
      <c r="K48" s="6"/>
      <c r="L48" s="6"/>
      <c r="M48" s="6"/>
      <c r="N48" s="6"/>
      <c r="O48" s="6"/>
    </row>
    <row r="49" spans="1:15" ht="19.5" x14ac:dyDescent="0.3">
      <c r="A49" s="2"/>
      <c r="B49" s="69" t="s">
        <v>54</v>
      </c>
      <c r="C49" s="69"/>
      <c r="D49" s="69"/>
      <c r="E49" s="69"/>
      <c r="F49" s="69"/>
      <c r="G49" s="69"/>
      <c r="H49" s="6"/>
      <c r="I49" s="6"/>
      <c r="J49" s="6"/>
      <c r="K49" s="6"/>
      <c r="L49" s="6"/>
      <c r="M49" s="6"/>
      <c r="N49" s="6"/>
      <c r="O49" s="6"/>
    </row>
    <row r="50" spans="1:15" x14ac:dyDescent="0.3">
      <c r="A50" s="2"/>
      <c r="B50" s="2"/>
      <c r="C50" s="2"/>
      <c r="D50" s="5"/>
      <c r="E50" s="2"/>
      <c r="F50" s="2"/>
      <c r="G50" s="6"/>
      <c r="H50" s="6"/>
      <c r="I50" s="6"/>
      <c r="J50" s="6"/>
      <c r="K50" s="6"/>
      <c r="L50" s="6"/>
      <c r="M50" s="6"/>
      <c r="N50" s="6"/>
      <c r="O50" s="6"/>
    </row>
    <row r="51" spans="1:15" x14ac:dyDescent="0.3">
      <c r="A51" s="2"/>
      <c r="B51" s="2"/>
      <c r="C51" s="32" t="s">
        <v>29</v>
      </c>
      <c r="D51" s="32" t="s">
        <v>30</v>
      </c>
      <c r="E51" s="32" t="s">
        <v>31</v>
      </c>
      <c r="F51" s="32" t="s">
        <v>30</v>
      </c>
      <c r="G51" s="6"/>
      <c r="H51" s="24" t="s">
        <v>16</v>
      </c>
      <c r="I51" s="24"/>
      <c r="J51" s="24"/>
      <c r="K51" s="24"/>
      <c r="L51" s="24"/>
      <c r="M51" s="24"/>
      <c r="N51" s="24"/>
      <c r="O51" s="6"/>
    </row>
    <row r="52" spans="1:15" ht="25.5" customHeight="1" x14ac:dyDescent="0.3">
      <c r="A52" s="2"/>
      <c r="B52" s="4" t="s">
        <v>55</v>
      </c>
      <c r="C52" s="27" t="str">
        <f>IFERROR(C26*(C27+C28)*(1/C29-1/C30)*C31*C32,"insufficient data")</f>
        <v>insufficient data</v>
      </c>
      <c r="D52" s="28" t="s">
        <v>56</v>
      </c>
      <c r="E52" s="27" t="str">
        <f>IFERROR(E26*(E27+E28)*(1/E29-1/E30)*E31*E32,"insufficient data")</f>
        <v>insufficient data</v>
      </c>
      <c r="F52" s="28" t="s">
        <v>56</v>
      </c>
      <c r="G52" s="2"/>
      <c r="H52" s="66" t="s">
        <v>57</v>
      </c>
      <c r="I52" s="67"/>
      <c r="J52" s="67"/>
      <c r="K52" s="67"/>
      <c r="L52" s="67"/>
      <c r="M52" s="67"/>
      <c r="N52" s="68"/>
      <c r="O52" s="6"/>
    </row>
    <row r="53" spans="1:15" x14ac:dyDescent="0.3">
      <c r="A53" s="2"/>
      <c r="B53" s="4" t="s">
        <v>58</v>
      </c>
      <c r="C53" s="27" t="str">
        <f>IFERROR(C26*(C27+C28)*(1/C29-1/C30)*C31*C32,"insufficient data")</f>
        <v>insufficient data</v>
      </c>
      <c r="D53" s="28" t="s">
        <v>56</v>
      </c>
      <c r="E53" s="27" t="str">
        <f>IFERROR(E26*(E27+E28)*(1/E29-1/E30)*E31*E32,"insufficient data")</f>
        <v>insufficient data</v>
      </c>
      <c r="F53" s="28" t="s">
        <v>56</v>
      </c>
      <c r="G53" s="2"/>
      <c r="H53" s="66" t="s">
        <v>59</v>
      </c>
      <c r="I53" s="67"/>
      <c r="J53" s="67"/>
      <c r="K53" s="67"/>
      <c r="L53" s="67"/>
      <c r="M53" s="67"/>
      <c r="N53" s="68"/>
      <c r="O53" s="6"/>
    </row>
    <row r="54" spans="1:15" ht="25.5" customHeight="1" x14ac:dyDescent="0.3">
      <c r="A54" s="2"/>
      <c r="B54" s="4" t="s">
        <v>60</v>
      </c>
      <c r="C54" s="27" t="str">
        <f>IFERROR((C26*(C27+C28)*C31*C32*1/C29)*$D$22-(C26*(C27+C28)*C31*C32*1/C30)*$F$22,"insufficient data")</f>
        <v>insufficient data</v>
      </c>
      <c r="D54" s="28" t="s">
        <v>56</v>
      </c>
      <c r="E54" s="27" t="str">
        <f>IFERROR((E26*(E27+E28)*E31*E32*1/E29)*$D$22-(E26*(E27+E28)*E31*E32*1/E30)*$F$22,"insufficient data")</f>
        <v>insufficient data</v>
      </c>
      <c r="F54" s="28" t="s">
        <v>56</v>
      </c>
      <c r="G54" s="2"/>
      <c r="H54" s="66" t="s">
        <v>61</v>
      </c>
      <c r="I54" s="67"/>
      <c r="J54" s="67"/>
      <c r="K54" s="67"/>
      <c r="L54" s="67"/>
      <c r="M54" s="67"/>
      <c r="N54" s="68"/>
      <c r="O54" s="6"/>
    </row>
    <row r="55" spans="1:15" x14ac:dyDescent="0.3">
      <c r="A55" s="2"/>
      <c r="B55" s="4" t="s">
        <v>62</v>
      </c>
      <c r="C55" s="27" t="str">
        <f>IFERROR(((C26*(C27+C28)*C31*C32*1/C29)*$D$23-(C26*(C27+C28)*C31*C32*1/C30)*$F$23)/10^6,"insufficient data")</f>
        <v>insufficient data</v>
      </c>
      <c r="D55" s="28" t="s">
        <v>63</v>
      </c>
      <c r="E55" s="27" t="str">
        <f>IFERROR(((E26*(E27+E28)*E31*E32*1/E29)*$D$23-(E26*(E27+E28)*E31*E32*1/E30)*$F$23)/10^6,"insufficient data")</f>
        <v>insufficient data</v>
      </c>
      <c r="F55" s="28" t="s">
        <v>63</v>
      </c>
      <c r="G55" s="2"/>
      <c r="H55" s="66" t="s">
        <v>64</v>
      </c>
      <c r="I55" s="67"/>
      <c r="J55" s="67"/>
      <c r="K55" s="67"/>
      <c r="L55" s="67"/>
      <c r="M55" s="67"/>
      <c r="N55" s="68"/>
      <c r="O55" s="6"/>
    </row>
    <row r="56" spans="1:15" x14ac:dyDescent="0.3">
      <c r="A56" s="2"/>
      <c r="B56" s="2"/>
      <c r="C56" s="2"/>
      <c r="D56" s="5"/>
      <c r="E56" s="2"/>
      <c r="F56" s="2"/>
      <c r="G56" s="6"/>
      <c r="H56" s="6"/>
      <c r="I56" s="6"/>
      <c r="J56" s="6"/>
      <c r="K56" s="6"/>
      <c r="L56" s="6"/>
      <c r="M56" s="6"/>
      <c r="N56" s="6"/>
      <c r="O56" s="6"/>
    </row>
    <row r="57" spans="1:15" ht="19.5" x14ac:dyDescent="0.3">
      <c r="A57" s="2"/>
      <c r="B57" s="69" t="s">
        <v>65</v>
      </c>
      <c r="C57" s="69"/>
      <c r="D57" s="69"/>
      <c r="E57" s="69"/>
      <c r="F57" s="69"/>
      <c r="G57" s="69"/>
      <c r="H57" s="6"/>
      <c r="I57" s="6"/>
      <c r="J57" s="6"/>
      <c r="K57" s="6"/>
      <c r="L57" s="6"/>
      <c r="M57" s="6"/>
      <c r="N57" s="6"/>
      <c r="O57" s="6"/>
    </row>
    <row r="58" spans="1:15" x14ac:dyDescent="0.3">
      <c r="A58" s="2"/>
      <c r="B58" s="2"/>
      <c r="C58" s="2"/>
      <c r="D58" s="2"/>
      <c r="E58" s="2"/>
      <c r="F58" s="2"/>
      <c r="G58" s="2"/>
      <c r="H58" s="2"/>
      <c r="I58" s="2"/>
      <c r="J58" s="2"/>
      <c r="K58" s="2"/>
      <c r="L58" s="2"/>
      <c r="M58" s="2"/>
      <c r="N58" s="2"/>
      <c r="O58" s="2"/>
    </row>
    <row r="59" spans="1:15" x14ac:dyDescent="0.3">
      <c r="A59" s="2"/>
      <c r="B59" s="2"/>
      <c r="C59" s="48" t="s">
        <v>66</v>
      </c>
      <c r="D59" s="2"/>
      <c r="E59" s="2"/>
      <c r="F59" s="2"/>
      <c r="G59" s="2"/>
      <c r="H59" s="2"/>
      <c r="I59" s="2"/>
      <c r="J59" s="2"/>
      <c r="K59" s="2"/>
      <c r="L59" s="2"/>
      <c r="M59" s="2"/>
      <c r="N59" s="2"/>
      <c r="O59" s="2"/>
    </row>
    <row r="60" spans="1:15" x14ac:dyDescent="0.3">
      <c r="A60" s="2"/>
      <c r="B60" s="2"/>
      <c r="C60" s="2"/>
      <c r="D60" s="2"/>
      <c r="E60" s="2"/>
      <c r="F60" s="2"/>
      <c r="G60" s="2"/>
      <c r="H60" s="2"/>
      <c r="I60" s="2"/>
      <c r="J60" s="2"/>
      <c r="K60" s="2"/>
      <c r="L60" s="2"/>
      <c r="M60" s="2"/>
      <c r="N60" s="2"/>
      <c r="O60" s="2"/>
    </row>
    <row r="61" spans="1:15" x14ac:dyDescent="0.3">
      <c r="A61" s="2"/>
      <c r="B61" s="2"/>
      <c r="C61" s="88" t="s">
        <v>67</v>
      </c>
      <c r="D61" s="88"/>
      <c r="E61" s="91" t="s">
        <v>68</v>
      </c>
      <c r="F61" s="91"/>
      <c r="G61" s="92"/>
      <c r="H61" s="2"/>
      <c r="I61" s="49" t="s">
        <v>16</v>
      </c>
      <c r="J61" s="49"/>
      <c r="K61" s="49"/>
      <c r="L61" s="49"/>
      <c r="M61" s="49"/>
      <c r="N61" s="49"/>
      <c r="O61" s="49"/>
    </row>
    <row r="62" spans="1:15" x14ac:dyDescent="0.3">
      <c r="A62" s="2"/>
      <c r="B62" s="2"/>
      <c r="C62" s="89"/>
      <c r="D62" s="89"/>
      <c r="E62" s="50" t="s">
        <v>69</v>
      </c>
      <c r="F62" s="89" t="s">
        <v>70</v>
      </c>
      <c r="G62" s="89"/>
      <c r="H62" s="51"/>
      <c r="I62" s="93" t="s">
        <v>71</v>
      </c>
      <c r="J62" s="94"/>
      <c r="K62" s="94"/>
      <c r="L62" s="94"/>
      <c r="M62" s="94"/>
      <c r="N62" s="94"/>
      <c r="O62" s="95"/>
    </row>
    <row r="63" spans="1:15" ht="27.75" customHeight="1" x14ac:dyDescent="0.3">
      <c r="A63" s="2"/>
      <c r="B63" s="2"/>
      <c r="C63" s="52" t="s">
        <v>19</v>
      </c>
      <c r="D63" s="53"/>
      <c r="E63" s="54">
        <v>14.731</v>
      </c>
      <c r="F63" s="102">
        <v>14.731</v>
      </c>
      <c r="G63" s="103"/>
      <c r="H63" s="2"/>
      <c r="I63" s="96"/>
      <c r="J63" s="97"/>
      <c r="K63" s="97"/>
      <c r="L63" s="97"/>
      <c r="M63" s="97"/>
      <c r="N63" s="97"/>
      <c r="O63" s="98"/>
    </row>
    <row r="64" spans="1:15" ht="16.5" x14ac:dyDescent="0.3">
      <c r="A64" s="2"/>
      <c r="B64" s="2"/>
      <c r="C64" s="52" t="s">
        <v>72</v>
      </c>
      <c r="D64" s="53"/>
      <c r="E64" s="54">
        <v>9.2230000000000008</v>
      </c>
      <c r="F64" s="102">
        <v>8.6069999999999993</v>
      </c>
      <c r="G64" s="103"/>
      <c r="H64" s="2"/>
      <c r="I64" s="96"/>
      <c r="J64" s="97"/>
      <c r="K64" s="97"/>
      <c r="L64" s="97"/>
      <c r="M64" s="97"/>
      <c r="N64" s="97"/>
      <c r="O64" s="98"/>
    </row>
    <row r="65" spans="1:15" ht="16.5" x14ac:dyDescent="0.3">
      <c r="A65" s="2"/>
      <c r="B65" s="2"/>
      <c r="C65" s="42" t="s">
        <v>73</v>
      </c>
      <c r="D65" s="43"/>
      <c r="E65" s="54">
        <v>14.615</v>
      </c>
      <c r="F65" s="102">
        <v>12.993</v>
      </c>
      <c r="G65" s="103"/>
      <c r="H65" s="2"/>
      <c r="I65" s="96"/>
      <c r="J65" s="97"/>
      <c r="K65" s="97"/>
      <c r="L65" s="97"/>
      <c r="M65" s="97"/>
      <c r="N65" s="97"/>
      <c r="O65" s="98"/>
    </row>
    <row r="66" spans="1:15" ht="16.5" x14ac:dyDescent="0.3">
      <c r="A66" s="2"/>
      <c r="B66" s="2"/>
      <c r="C66" s="42" t="s">
        <v>74</v>
      </c>
      <c r="D66" s="43"/>
      <c r="E66" s="54">
        <v>15.286</v>
      </c>
      <c r="F66" s="104" t="s">
        <v>75</v>
      </c>
      <c r="G66" s="103"/>
      <c r="H66" s="2"/>
      <c r="I66" s="96"/>
      <c r="J66" s="97"/>
      <c r="K66" s="97"/>
      <c r="L66" s="97"/>
      <c r="M66" s="97"/>
      <c r="N66" s="97"/>
      <c r="O66" s="98"/>
    </row>
    <row r="67" spans="1:15" ht="16.5" x14ac:dyDescent="0.3">
      <c r="A67" s="2"/>
      <c r="B67" s="2"/>
      <c r="C67" s="42" t="s">
        <v>76</v>
      </c>
      <c r="D67" s="43"/>
      <c r="E67" s="54">
        <v>16.655000000000001</v>
      </c>
      <c r="F67" s="102">
        <v>15.898999999999999</v>
      </c>
      <c r="G67" s="103"/>
      <c r="H67" s="2"/>
      <c r="I67" s="96"/>
      <c r="J67" s="97"/>
      <c r="K67" s="97"/>
      <c r="L67" s="97"/>
      <c r="M67" s="97"/>
      <c r="N67" s="97"/>
      <c r="O67" s="98"/>
    </row>
    <row r="68" spans="1:15" ht="16.5" x14ac:dyDescent="0.3">
      <c r="A68" s="2"/>
      <c r="B68" s="2"/>
      <c r="C68" s="42" t="s">
        <v>77</v>
      </c>
      <c r="D68" s="43"/>
      <c r="E68" s="54">
        <v>15.785</v>
      </c>
      <c r="F68" s="102">
        <v>12.372</v>
      </c>
      <c r="G68" s="103"/>
      <c r="H68" s="2"/>
      <c r="I68" s="96"/>
      <c r="J68" s="97"/>
      <c r="K68" s="97"/>
      <c r="L68" s="97"/>
      <c r="M68" s="97"/>
      <c r="N68" s="97"/>
      <c r="O68" s="98"/>
    </row>
    <row r="69" spans="1:15" ht="16.5" x14ac:dyDescent="0.3">
      <c r="A69" s="2"/>
      <c r="B69" s="2"/>
      <c r="C69" s="52" t="s">
        <v>78</v>
      </c>
      <c r="D69" s="53"/>
      <c r="E69" s="54">
        <v>25.425999999999998</v>
      </c>
      <c r="F69" s="102">
        <v>20.001999999999999</v>
      </c>
      <c r="G69" s="103"/>
      <c r="H69" s="2"/>
      <c r="I69" s="99"/>
      <c r="J69" s="100"/>
      <c r="K69" s="100"/>
      <c r="L69" s="100"/>
      <c r="M69" s="100"/>
      <c r="N69" s="100"/>
      <c r="O69" s="101"/>
    </row>
    <row r="70" spans="1:15" x14ac:dyDescent="0.3">
      <c r="C70" s="88" t="s">
        <v>79</v>
      </c>
      <c r="D70" s="88"/>
      <c r="E70" s="91" t="s">
        <v>80</v>
      </c>
      <c r="F70" s="91"/>
      <c r="G70" s="92"/>
      <c r="H70" s="2"/>
      <c r="I70" s="2"/>
      <c r="J70" s="2"/>
      <c r="K70" s="2"/>
      <c r="L70" s="2"/>
      <c r="M70" s="2"/>
      <c r="N70" s="2"/>
      <c r="O70" s="2"/>
    </row>
    <row r="71" spans="1:15" ht="59.25" customHeight="1" x14ac:dyDescent="0.3">
      <c r="C71" s="105" t="s">
        <v>81</v>
      </c>
      <c r="D71" s="106"/>
      <c r="E71" s="107" t="s">
        <v>82</v>
      </c>
      <c r="F71" s="108"/>
      <c r="G71" s="109"/>
      <c r="H71" s="2"/>
      <c r="I71" s="110" t="s">
        <v>83</v>
      </c>
      <c r="J71" s="111"/>
      <c r="K71" s="111"/>
      <c r="L71" s="111"/>
      <c r="M71" s="111"/>
      <c r="N71" s="111"/>
      <c r="O71" s="112"/>
    </row>
    <row r="72" spans="1:15" x14ac:dyDescent="0.3">
      <c r="C72" s="88" t="s">
        <v>79</v>
      </c>
      <c r="D72" s="88"/>
      <c r="E72" s="91" t="s">
        <v>84</v>
      </c>
      <c r="F72" s="91"/>
      <c r="G72" s="92"/>
      <c r="H72" s="2"/>
      <c r="I72" s="2"/>
      <c r="J72" s="2"/>
      <c r="K72" s="2"/>
      <c r="L72" s="2"/>
      <c r="M72" s="2"/>
      <c r="N72" s="2"/>
      <c r="O72" s="2"/>
    </row>
    <row r="73" spans="1:15" ht="16.5" x14ac:dyDescent="0.3">
      <c r="C73" s="105" t="s">
        <v>19</v>
      </c>
      <c r="D73" s="106"/>
      <c r="E73" s="104" t="s">
        <v>85</v>
      </c>
      <c r="F73" s="113"/>
      <c r="G73" s="114"/>
      <c r="H73" s="2"/>
      <c r="I73" s="115" t="s">
        <v>86</v>
      </c>
      <c r="J73" s="116"/>
      <c r="K73" s="116"/>
      <c r="L73" s="116"/>
      <c r="M73" s="116"/>
      <c r="N73" s="116"/>
      <c r="O73" s="117"/>
    </row>
    <row r="74" spans="1:15" ht="16.5" x14ac:dyDescent="0.3">
      <c r="C74" s="42" t="s">
        <v>72</v>
      </c>
      <c r="D74" s="43"/>
      <c r="E74" s="104" t="s">
        <v>85</v>
      </c>
      <c r="F74" s="113"/>
      <c r="G74" s="114"/>
      <c r="H74" s="2"/>
      <c r="I74" s="118"/>
      <c r="J74" s="119"/>
      <c r="K74" s="119"/>
      <c r="L74" s="119"/>
      <c r="M74" s="119"/>
      <c r="N74" s="119"/>
      <c r="O74" s="120"/>
    </row>
    <row r="75" spans="1:15" ht="16.5" x14ac:dyDescent="0.3">
      <c r="C75" s="42" t="s">
        <v>73</v>
      </c>
      <c r="D75" s="43"/>
      <c r="E75" s="124" t="s">
        <v>87</v>
      </c>
      <c r="F75" s="125"/>
      <c r="G75" s="126"/>
      <c r="H75" s="2"/>
      <c r="I75" s="118"/>
      <c r="J75" s="119"/>
      <c r="K75" s="119"/>
      <c r="L75" s="119"/>
      <c r="M75" s="119"/>
      <c r="N75" s="119"/>
      <c r="O75" s="120"/>
    </row>
    <row r="76" spans="1:15" ht="16.5" x14ac:dyDescent="0.3">
      <c r="C76" s="42" t="s">
        <v>74</v>
      </c>
      <c r="D76" s="43"/>
      <c r="E76" s="124" t="s">
        <v>88</v>
      </c>
      <c r="F76" s="125"/>
      <c r="G76" s="126"/>
      <c r="H76" s="2"/>
      <c r="I76" s="118"/>
      <c r="J76" s="119"/>
      <c r="K76" s="119"/>
      <c r="L76" s="119"/>
      <c r="M76" s="119"/>
      <c r="N76" s="119"/>
      <c r="O76" s="120"/>
    </row>
    <row r="77" spans="1:15" ht="16.5" x14ac:dyDescent="0.3">
      <c r="C77" s="42" t="s">
        <v>76</v>
      </c>
      <c r="D77" s="43"/>
      <c r="E77" s="124" t="s">
        <v>89</v>
      </c>
      <c r="F77" s="125"/>
      <c r="G77" s="126"/>
      <c r="H77" s="2"/>
      <c r="I77" s="118"/>
      <c r="J77" s="119"/>
      <c r="K77" s="119"/>
      <c r="L77" s="119"/>
      <c r="M77" s="119"/>
      <c r="N77" s="119"/>
      <c r="O77" s="120"/>
    </row>
    <row r="78" spans="1:15" ht="16.5" x14ac:dyDescent="0.3">
      <c r="C78" s="42" t="s">
        <v>77</v>
      </c>
      <c r="D78" s="43"/>
      <c r="E78" s="124" t="s">
        <v>90</v>
      </c>
      <c r="F78" s="125"/>
      <c r="G78" s="126"/>
      <c r="H78" s="2"/>
      <c r="I78" s="118"/>
      <c r="J78" s="119"/>
      <c r="K78" s="119"/>
      <c r="L78" s="119"/>
      <c r="M78" s="119"/>
      <c r="N78" s="119"/>
      <c r="O78" s="120"/>
    </row>
    <row r="79" spans="1:15" ht="16.5" x14ac:dyDescent="0.3">
      <c r="C79" s="52" t="s">
        <v>78</v>
      </c>
      <c r="D79" s="53"/>
      <c r="E79" s="104" t="s">
        <v>91</v>
      </c>
      <c r="F79" s="113"/>
      <c r="G79" s="114"/>
      <c r="H79" s="2"/>
      <c r="I79" s="121"/>
      <c r="J79" s="122"/>
      <c r="K79" s="122"/>
      <c r="L79" s="122"/>
      <c r="M79" s="122"/>
      <c r="N79" s="122"/>
      <c r="O79" s="123"/>
    </row>
    <row r="80" spans="1:15" x14ac:dyDescent="0.3">
      <c r="C80" s="88" t="s">
        <v>92</v>
      </c>
      <c r="D80" s="88"/>
      <c r="E80" s="91" t="s">
        <v>93</v>
      </c>
      <c r="F80" s="91"/>
      <c r="G80" s="92"/>
      <c r="H80" s="2"/>
      <c r="I80" s="2"/>
      <c r="J80" s="2"/>
      <c r="K80" s="2"/>
      <c r="L80" s="2"/>
      <c r="M80" s="2"/>
      <c r="N80" s="2"/>
      <c r="O80" s="2"/>
    </row>
    <row r="81" spans="3:15" ht="16.5" x14ac:dyDescent="0.3">
      <c r="C81" s="105"/>
      <c r="D81" s="106"/>
      <c r="E81" s="104" t="s">
        <v>94</v>
      </c>
      <c r="F81" s="113"/>
      <c r="G81" s="114"/>
      <c r="H81" s="2"/>
      <c r="I81" s="127" t="s">
        <v>94</v>
      </c>
      <c r="J81" s="128"/>
      <c r="K81" s="128"/>
      <c r="L81" s="128"/>
      <c r="M81" s="128"/>
      <c r="N81" s="128"/>
      <c r="O81" s="129"/>
    </row>
    <row r="82" spans="3:15" x14ac:dyDescent="0.3">
      <c r="C82" s="88" t="s">
        <v>95</v>
      </c>
      <c r="D82" s="88"/>
      <c r="E82" s="91" t="s">
        <v>96</v>
      </c>
      <c r="F82" s="91"/>
      <c r="G82" s="92"/>
      <c r="H82" s="2"/>
      <c r="I82" s="2"/>
      <c r="J82" s="2"/>
      <c r="K82" s="2"/>
      <c r="L82" s="2"/>
      <c r="M82" s="2"/>
      <c r="N82" s="2"/>
      <c r="O82" s="2"/>
    </row>
    <row r="83" spans="3:15" ht="16.5" x14ac:dyDescent="0.3">
      <c r="C83" s="105" t="s">
        <v>97</v>
      </c>
      <c r="D83" s="106"/>
      <c r="E83" s="104" t="s">
        <v>143</v>
      </c>
      <c r="F83" s="130"/>
      <c r="G83" s="103"/>
      <c r="H83" s="2"/>
      <c r="I83" s="131" t="s">
        <v>98</v>
      </c>
      <c r="J83" s="132"/>
      <c r="K83" s="132"/>
      <c r="L83" s="132"/>
      <c r="M83" s="132"/>
      <c r="N83" s="132"/>
      <c r="O83" s="133"/>
    </row>
  </sheetData>
  <mergeCells count="65">
    <mergeCell ref="C82:D82"/>
    <mergeCell ref="E82:G82"/>
    <mergeCell ref="C83:D83"/>
    <mergeCell ref="E83:G83"/>
    <mergeCell ref="I83:O83"/>
    <mergeCell ref="C80:D80"/>
    <mergeCell ref="E80:G80"/>
    <mergeCell ref="C81:D81"/>
    <mergeCell ref="E81:G81"/>
    <mergeCell ref="I81:O81"/>
    <mergeCell ref="C72:D72"/>
    <mergeCell ref="E72:G72"/>
    <mergeCell ref="C73:D73"/>
    <mergeCell ref="E73:G73"/>
    <mergeCell ref="I73:O79"/>
    <mergeCell ref="E74:G74"/>
    <mergeCell ref="E75:G75"/>
    <mergeCell ref="E76:G76"/>
    <mergeCell ref="E77:G77"/>
    <mergeCell ref="E78:G78"/>
    <mergeCell ref="E79:G79"/>
    <mergeCell ref="C70:D70"/>
    <mergeCell ref="E70:G70"/>
    <mergeCell ref="C71:D71"/>
    <mergeCell ref="E71:G71"/>
    <mergeCell ref="I71:O71"/>
    <mergeCell ref="I62:O69"/>
    <mergeCell ref="F63:G63"/>
    <mergeCell ref="F64:G64"/>
    <mergeCell ref="F65:G65"/>
    <mergeCell ref="F66:G66"/>
    <mergeCell ref="F67:G67"/>
    <mergeCell ref="F68:G68"/>
    <mergeCell ref="F69:G69"/>
    <mergeCell ref="H55:N55"/>
    <mergeCell ref="B57:G57"/>
    <mergeCell ref="H52:N52"/>
    <mergeCell ref="H53:N53"/>
    <mergeCell ref="H54:N54"/>
    <mergeCell ref="C61:D61"/>
    <mergeCell ref="C62:D62"/>
    <mergeCell ref="B34:G34"/>
    <mergeCell ref="B37:G37"/>
    <mergeCell ref="B43:G43"/>
    <mergeCell ref="B46:G46"/>
    <mergeCell ref="B49:G49"/>
    <mergeCell ref="B40:G40"/>
    <mergeCell ref="E61:G61"/>
    <mergeCell ref="F62:G62"/>
    <mergeCell ref="H29:N29"/>
    <mergeCell ref="H30:N30"/>
    <mergeCell ref="H32:N32"/>
    <mergeCell ref="H31:N31"/>
    <mergeCell ref="H26:N26"/>
    <mergeCell ref="D1:M1"/>
    <mergeCell ref="D2:N2"/>
    <mergeCell ref="E5:N5"/>
    <mergeCell ref="H27:N27"/>
    <mergeCell ref="H28:N28"/>
    <mergeCell ref="B3:G3"/>
    <mergeCell ref="C10:F10"/>
    <mergeCell ref="H22:N22"/>
    <mergeCell ref="H23:N23"/>
    <mergeCell ref="E6:N6"/>
    <mergeCell ref="H12:N20"/>
  </mergeCells>
  <conditionalFormatting sqref="D21 F21">
    <cfRule type="cellIs" dxfId="0" priority="1" operator="notEqual">
      <formula>1</formula>
    </cfRule>
  </conditionalFormatting>
  <dataValidations count="6">
    <dataValidation type="list" allowBlank="1" showInputMessage="1" showErrorMessage="1" sqref="C5" xr:uid="{00000000-0002-0000-0000-000000000000}">
      <formula1>"EU values, National values"</formula1>
    </dataValidation>
    <dataValidation type="decimal" allowBlank="1" showInputMessage="1" showErrorMessage="1" sqref="C32" xr:uid="{00000000-0002-0000-0000-000001000000}">
      <formula1>0</formula1>
      <formula2>1</formula2>
    </dataValidation>
    <dataValidation type="list" allowBlank="1" showInputMessage="1" showErrorMessage="1" sqref="C8" xr:uid="{00000000-0002-0000-0000-000002000000}">
      <formula1>techno</formula1>
    </dataValidation>
    <dataValidation type="list" allowBlank="1" showInputMessage="1" showErrorMessage="1" sqref="C6" xr:uid="{00000000-0002-0000-0000-000004000000}">
      <formula1>regions</formula1>
    </dataValidation>
    <dataValidation type="list" allowBlank="1" showInputMessage="1" showErrorMessage="1" sqref="C7" xr:uid="{00000000-0002-0000-0000-000005000000}">
      <formula1>sector</formula1>
    </dataValidation>
    <dataValidation type="list" allowBlank="1" showInputMessage="1" showErrorMessage="1" sqref="C12:C20 E12:E20" xr:uid="{A1642432-3F74-46FC-A5BA-84242FCF68DD}">
      <formula1>conversion_factor</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79"/>
  <sheetViews>
    <sheetView showGridLines="0" topLeftCell="A3" zoomScaleNormal="100" workbookViewId="0">
      <selection activeCell="A3" sqref="A3:A42"/>
    </sheetView>
  </sheetViews>
  <sheetFormatPr defaultColWidth="11.5546875" defaultRowHeight="15.75" x14ac:dyDescent="0.3"/>
  <cols>
    <col min="1" max="1" width="31.6640625" customWidth="1"/>
    <col min="2" max="3" width="16.44140625" customWidth="1"/>
    <col min="4" max="4" width="13" customWidth="1"/>
  </cols>
  <sheetData>
    <row r="1" spans="1:3" ht="27" x14ac:dyDescent="0.45">
      <c r="A1" s="9" t="s">
        <v>1</v>
      </c>
    </row>
    <row r="2" spans="1:3" ht="33" x14ac:dyDescent="0.35">
      <c r="A2" s="37" t="s">
        <v>99</v>
      </c>
      <c r="B2" s="38" t="s">
        <v>100</v>
      </c>
      <c r="C2" s="38" t="s">
        <v>101</v>
      </c>
    </row>
    <row r="3" spans="1:3" x14ac:dyDescent="0.3">
      <c r="A3" s="39" t="s">
        <v>145</v>
      </c>
      <c r="B3" s="40">
        <v>174.06400000000002</v>
      </c>
      <c r="C3" s="41">
        <v>1.2124941424158571</v>
      </c>
    </row>
    <row r="4" spans="1:3" x14ac:dyDescent="0.3">
      <c r="A4" s="39" t="s">
        <v>146</v>
      </c>
      <c r="B4" s="40">
        <v>201.26302860000001</v>
      </c>
      <c r="C4" s="41">
        <v>1.3394070911400542</v>
      </c>
    </row>
    <row r="5" spans="1:3" x14ac:dyDescent="0.3">
      <c r="A5" s="39" t="s">
        <v>18</v>
      </c>
      <c r="B5" s="40">
        <v>133.30000000000001</v>
      </c>
      <c r="C5" s="41">
        <v>2.2813398011843931</v>
      </c>
    </row>
    <row r="6" spans="1:3" x14ac:dyDescent="0.3">
      <c r="A6" s="39" t="s">
        <v>19</v>
      </c>
      <c r="B6" s="40">
        <v>209.9</v>
      </c>
      <c r="C6" s="41">
        <v>1.6631285859362606</v>
      </c>
    </row>
    <row r="7" spans="1:3" x14ac:dyDescent="0.3">
      <c r="A7" s="39" t="s">
        <v>17</v>
      </c>
      <c r="B7" s="40">
        <v>201.96</v>
      </c>
      <c r="C7" s="41">
        <v>1.006997626587018</v>
      </c>
    </row>
    <row r="8" spans="1:3" x14ac:dyDescent="0.3">
      <c r="A8" s="39" t="s">
        <v>102</v>
      </c>
      <c r="B8" s="40">
        <v>266.76000000000005</v>
      </c>
      <c r="C8" s="41">
        <v>1.1187108392053828</v>
      </c>
    </row>
    <row r="9" spans="1:3" x14ac:dyDescent="0.3">
      <c r="A9" s="39" t="s">
        <v>103</v>
      </c>
      <c r="B9" s="40">
        <v>249.48000000000002</v>
      </c>
      <c r="C9" s="41">
        <v>1.1187108392053828</v>
      </c>
    </row>
    <row r="10" spans="1:3" x14ac:dyDescent="0.3">
      <c r="A10" s="39" t="s">
        <v>104</v>
      </c>
      <c r="B10" s="40">
        <v>0</v>
      </c>
      <c r="C10" s="41">
        <v>1.0008121069200384</v>
      </c>
    </row>
    <row r="11" spans="1:3" x14ac:dyDescent="0.3">
      <c r="A11" s="39" t="s">
        <v>105</v>
      </c>
      <c r="B11" s="40">
        <v>0</v>
      </c>
      <c r="C11" s="41">
        <v>1.0008121069200384</v>
      </c>
    </row>
    <row r="12" spans="1:3" x14ac:dyDescent="0.3">
      <c r="A12" s="39" t="s">
        <v>106</v>
      </c>
      <c r="B12" s="40">
        <v>0</v>
      </c>
      <c r="C12" s="41">
        <v>1.0008121069200384</v>
      </c>
    </row>
    <row r="13" spans="1:3" x14ac:dyDescent="0.3">
      <c r="A13" s="39" t="s">
        <v>107</v>
      </c>
      <c r="B13" s="40">
        <v>0</v>
      </c>
      <c r="C13" s="41">
        <v>1.0320594242406544</v>
      </c>
    </row>
    <row r="14" spans="1:3" x14ac:dyDescent="0.3">
      <c r="A14" s="39" t="s">
        <v>20</v>
      </c>
      <c r="B14" s="40">
        <v>0</v>
      </c>
      <c r="C14" s="41">
        <v>1.0008121069200384</v>
      </c>
    </row>
    <row r="15" spans="1:3" x14ac:dyDescent="0.3">
      <c r="A15" s="39" t="s">
        <v>108</v>
      </c>
      <c r="B15" s="40">
        <v>0</v>
      </c>
      <c r="C15" s="41">
        <v>1.0008121069200384</v>
      </c>
    </row>
    <row r="16" spans="1:3" x14ac:dyDescent="0.3">
      <c r="A16" s="39" t="s">
        <v>109</v>
      </c>
      <c r="B16" s="40">
        <v>258.84000000000003</v>
      </c>
      <c r="C16" s="41">
        <v>1.1187108392053828</v>
      </c>
    </row>
    <row r="17" spans="1:3" x14ac:dyDescent="0.3">
      <c r="A17" s="39" t="s">
        <v>110</v>
      </c>
      <c r="B17" s="40">
        <v>227.16000000000003</v>
      </c>
      <c r="C17" s="41">
        <v>1.1187108392053828</v>
      </c>
    </row>
    <row r="18" spans="1:3" x14ac:dyDescent="0.3">
      <c r="A18" s="39" t="s">
        <v>111</v>
      </c>
      <c r="B18" s="40">
        <v>263.88000000000005</v>
      </c>
      <c r="C18" s="41">
        <v>1.1187108392053828</v>
      </c>
    </row>
    <row r="19" spans="1:3" x14ac:dyDescent="0.3">
      <c r="A19" s="39" t="s">
        <v>112</v>
      </c>
      <c r="B19" s="40">
        <v>231.12000000000003</v>
      </c>
      <c r="C19" s="41">
        <v>1.1187108392053828</v>
      </c>
    </row>
    <row r="20" spans="1:3" x14ac:dyDescent="0.3">
      <c r="A20" s="39" t="s">
        <v>113</v>
      </c>
      <c r="B20" s="40">
        <v>351.00000000000006</v>
      </c>
      <c r="C20" s="41">
        <v>1.1187108392053828</v>
      </c>
    </row>
    <row r="21" spans="1:3" x14ac:dyDescent="0.3">
      <c r="A21" s="39" t="s">
        <v>114</v>
      </c>
      <c r="B21" s="40">
        <v>207.36</v>
      </c>
      <c r="C21" s="41">
        <v>1.1187108392053828</v>
      </c>
    </row>
    <row r="22" spans="1:3" x14ac:dyDescent="0.3">
      <c r="A22" s="39" t="s">
        <v>115</v>
      </c>
      <c r="B22" s="40">
        <v>278.64000000000004</v>
      </c>
      <c r="C22" s="41">
        <v>1.1187108392053828</v>
      </c>
    </row>
    <row r="23" spans="1:3" x14ac:dyDescent="0.3">
      <c r="A23" s="39" t="s">
        <v>116</v>
      </c>
      <c r="B23" s="40">
        <v>263.88000000000005</v>
      </c>
      <c r="C23" s="41">
        <v>1.1187108392053828</v>
      </c>
    </row>
    <row r="24" spans="1:3" x14ac:dyDescent="0.3">
      <c r="A24" s="39" t="s">
        <v>117</v>
      </c>
      <c r="B24" s="40">
        <v>263.88000000000005</v>
      </c>
      <c r="C24" s="41">
        <v>1.1187108392053828</v>
      </c>
    </row>
    <row r="25" spans="1:3" x14ac:dyDescent="0.3">
      <c r="A25" s="39" t="s">
        <v>118</v>
      </c>
      <c r="B25" s="40">
        <v>353.88000000000005</v>
      </c>
      <c r="C25" s="41">
        <v>1.0023608529460037</v>
      </c>
    </row>
    <row r="26" spans="1:3" x14ac:dyDescent="0.3">
      <c r="A26" s="39" t="s">
        <v>119</v>
      </c>
      <c r="B26" s="40">
        <v>363.6</v>
      </c>
      <c r="C26" s="41">
        <v>1.0023608529460037</v>
      </c>
    </row>
    <row r="27" spans="1:3" x14ac:dyDescent="0.3">
      <c r="A27" s="39" t="s">
        <v>120</v>
      </c>
      <c r="B27" s="40">
        <v>0</v>
      </c>
      <c r="C27" s="41">
        <v>1.0008121069200384</v>
      </c>
    </row>
    <row r="28" spans="1:3" x14ac:dyDescent="0.3">
      <c r="A28" s="39" t="s">
        <v>121</v>
      </c>
      <c r="B28" s="40">
        <v>290.52000000000004</v>
      </c>
      <c r="C28" s="41">
        <v>1.0023608529460037</v>
      </c>
    </row>
    <row r="29" spans="1:3" x14ac:dyDescent="0.3">
      <c r="A29" s="39" t="s">
        <v>122</v>
      </c>
      <c r="B29" s="40">
        <v>385.20000000000005</v>
      </c>
      <c r="C29" s="41">
        <v>1.0023608529460037</v>
      </c>
    </row>
    <row r="30" spans="1:3" x14ac:dyDescent="0.3">
      <c r="A30" s="39" t="s">
        <v>123</v>
      </c>
      <c r="B30" s="40">
        <v>340.56000000000006</v>
      </c>
      <c r="C30" s="41">
        <v>1.0023608529460037</v>
      </c>
    </row>
    <row r="31" spans="1:3" x14ac:dyDescent="0.3">
      <c r="A31" s="39" t="s">
        <v>124</v>
      </c>
      <c r="B31" s="40">
        <v>351.00000000000006</v>
      </c>
      <c r="C31" s="41">
        <v>1.0023608529460037</v>
      </c>
    </row>
    <row r="32" spans="1:3" x14ac:dyDescent="0.3">
      <c r="A32" s="39" t="s">
        <v>125</v>
      </c>
      <c r="B32" s="40">
        <v>345.96000000000004</v>
      </c>
      <c r="C32" s="41">
        <v>1.0023608529460037</v>
      </c>
    </row>
    <row r="33" spans="1:3" x14ac:dyDescent="0.3">
      <c r="A33" s="39" t="s">
        <v>126</v>
      </c>
      <c r="B33" s="40">
        <v>340.56000000000006</v>
      </c>
      <c r="C33" s="41">
        <v>1.0023608529460037</v>
      </c>
    </row>
    <row r="34" spans="1:3" x14ac:dyDescent="0.3">
      <c r="A34" s="39" t="s">
        <v>127</v>
      </c>
      <c r="B34" s="40">
        <v>514.80000000000007</v>
      </c>
      <c r="C34" s="41">
        <v>1.0000437657748948</v>
      </c>
    </row>
    <row r="35" spans="1:3" x14ac:dyDescent="0.3">
      <c r="A35" s="39" t="s">
        <v>128</v>
      </c>
      <c r="B35" s="40">
        <v>936.00000000000011</v>
      </c>
      <c r="C35" s="41">
        <v>1.1020923472909578</v>
      </c>
    </row>
    <row r="36" spans="1:3" x14ac:dyDescent="0.3">
      <c r="A36" s="39" t="s">
        <v>129</v>
      </c>
      <c r="B36" s="40">
        <v>159.84</v>
      </c>
      <c r="C36" s="41">
        <v>1.1020923472909578</v>
      </c>
    </row>
    <row r="37" spans="1:3" x14ac:dyDescent="0.3">
      <c r="A37" s="39" t="s">
        <v>130</v>
      </c>
      <c r="B37" s="40">
        <v>655.20000000000005</v>
      </c>
      <c r="C37" s="41">
        <v>1.1020923472909578</v>
      </c>
    </row>
    <row r="38" spans="1:3" x14ac:dyDescent="0.3">
      <c r="A38" s="39" t="s">
        <v>131</v>
      </c>
      <c r="B38" s="40">
        <v>385.20000000000005</v>
      </c>
      <c r="C38" s="41">
        <v>0.99999999999999978</v>
      </c>
    </row>
    <row r="39" spans="1:3" x14ac:dyDescent="0.3">
      <c r="A39" s="39" t="s">
        <v>152</v>
      </c>
      <c r="B39" s="40">
        <v>340.56000000000006</v>
      </c>
      <c r="C39" s="41">
        <v>1.0023608529460037</v>
      </c>
    </row>
    <row r="40" spans="1:3" x14ac:dyDescent="0.3">
      <c r="A40" s="39" t="s">
        <v>154</v>
      </c>
      <c r="B40" s="40">
        <v>0</v>
      </c>
      <c r="C40" s="41">
        <v>1</v>
      </c>
    </row>
    <row r="41" spans="1:3" x14ac:dyDescent="0.3">
      <c r="A41" s="39" t="s">
        <v>153</v>
      </c>
      <c r="B41" s="40">
        <v>0</v>
      </c>
      <c r="C41" s="41">
        <v>1</v>
      </c>
    </row>
    <row r="42" spans="1:3" x14ac:dyDescent="0.3">
      <c r="A42" s="39" t="s">
        <v>132</v>
      </c>
      <c r="B42" s="40">
        <v>381.6</v>
      </c>
      <c r="C42" s="41">
        <v>0.99999999999999978</v>
      </c>
    </row>
    <row r="43" spans="1:3" ht="27" x14ac:dyDescent="0.45">
      <c r="A43" s="9" t="s">
        <v>133</v>
      </c>
    </row>
    <row r="44" spans="1:3" x14ac:dyDescent="0.3">
      <c r="A44" s="45"/>
      <c r="B44" s="46" t="s">
        <v>7</v>
      </c>
      <c r="C44" s="46" t="s">
        <v>134</v>
      </c>
    </row>
    <row r="45" spans="1:3" x14ac:dyDescent="0.3">
      <c r="A45" s="39" t="s">
        <v>35</v>
      </c>
      <c r="B45" s="39">
        <v>92.1</v>
      </c>
      <c r="C45" s="39">
        <v>106.9</v>
      </c>
    </row>
    <row r="46" spans="1:3" x14ac:dyDescent="0.3">
      <c r="A46" s="39" t="s">
        <v>38</v>
      </c>
      <c r="B46" s="39">
        <v>19.2</v>
      </c>
      <c r="C46" s="39">
        <v>18.100000000000001</v>
      </c>
    </row>
    <row r="47" spans="1:3" ht="17.25" x14ac:dyDescent="0.35">
      <c r="A47" s="39" t="s">
        <v>135</v>
      </c>
      <c r="B47" s="56">
        <v>0.88700000000000001</v>
      </c>
      <c r="C47" s="56">
        <v>0.94699999999999995</v>
      </c>
    </row>
    <row r="48" spans="1:3" x14ac:dyDescent="0.3">
      <c r="A48" s="39" t="s">
        <v>136</v>
      </c>
      <c r="B48" s="39">
        <v>0.75</v>
      </c>
      <c r="C48" s="39">
        <v>1</v>
      </c>
    </row>
    <row r="50" spans="1:4" x14ac:dyDescent="0.3">
      <c r="A50" s="45" t="s">
        <v>44</v>
      </c>
      <c r="B50" s="45" t="s">
        <v>137</v>
      </c>
      <c r="C50" s="45" t="s">
        <v>4</v>
      </c>
      <c r="D50" s="45" t="s">
        <v>138</v>
      </c>
    </row>
    <row r="51" spans="1:4" x14ac:dyDescent="0.3">
      <c r="A51" s="39" t="s">
        <v>10</v>
      </c>
      <c r="B51" s="57">
        <v>2.5</v>
      </c>
      <c r="C51" s="57">
        <v>2.6</v>
      </c>
      <c r="D51" s="57">
        <v>2.7</v>
      </c>
    </row>
    <row r="52" spans="1:4" x14ac:dyDescent="0.3">
      <c r="A52" s="39" t="s">
        <v>139</v>
      </c>
      <c r="B52" s="57">
        <v>3.2</v>
      </c>
      <c r="C52" s="57">
        <v>3.2</v>
      </c>
      <c r="D52" s="57">
        <v>3.2</v>
      </c>
    </row>
    <row r="53" spans="1:4" x14ac:dyDescent="0.3">
      <c r="A53" s="39" t="s">
        <v>140</v>
      </c>
      <c r="B53" s="57">
        <v>3.5</v>
      </c>
      <c r="C53" s="57">
        <v>3.5</v>
      </c>
      <c r="D53" s="57">
        <v>3.5</v>
      </c>
    </row>
    <row r="55" spans="1:4" x14ac:dyDescent="0.3">
      <c r="A55" s="45" t="s">
        <v>141</v>
      </c>
      <c r="B55" s="45" t="s">
        <v>137</v>
      </c>
      <c r="C55" s="45" t="s">
        <v>4</v>
      </c>
      <c r="D55" s="45" t="s">
        <v>138</v>
      </c>
    </row>
    <row r="56" spans="1:4" x14ac:dyDescent="0.3">
      <c r="A56" s="39" t="s">
        <v>7</v>
      </c>
      <c r="B56" s="39">
        <v>1.21</v>
      </c>
      <c r="C56" s="39">
        <v>1</v>
      </c>
      <c r="D56" s="39">
        <v>0.76</v>
      </c>
    </row>
    <row r="57" spans="1:4" x14ac:dyDescent="0.3">
      <c r="A57" s="39" t="s">
        <v>134</v>
      </c>
      <c r="B57" s="39">
        <v>1.1599999999999999</v>
      </c>
      <c r="C57" s="39">
        <v>1</v>
      </c>
      <c r="D57" s="39">
        <v>0.7</v>
      </c>
    </row>
    <row r="59" spans="1:4" ht="17.25" x14ac:dyDescent="0.35">
      <c r="A59" s="58" t="s">
        <v>147</v>
      </c>
    </row>
    <row r="60" spans="1:4" ht="31.5" x14ac:dyDescent="0.3">
      <c r="A60" s="59" t="s">
        <v>6</v>
      </c>
      <c r="B60" s="59" t="s">
        <v>148</v>
      </c>
      <c r="C60" s="59" t="s">
        <v>149</v>
      </c>
      <c r="D60" s="60" t="s">
        <v>150</v>
      </c>
    </row>
    <row r="61" spans="1:4" x14ac:dyDescent="0.3">
      <c r="A61" s="39" t="s">
        <v>7</v>
      </c>
      <c r="B61" s="39" t="s">
        <v>151</v>
      </c>
      <c r="C61" s="39" t="s">
        <v>152</v>
      </c>
      <c r="D61" s="61">
        <v>0.05</v>
      </c>
    </row>
    <row r="62" spans="1:4" x14ac:dyDescent="0.3">
      <c r="A62" s="39" t="s">
        <v>7</v>
      </c>
      <c r="B62" s="39" t="s">
        <v>151</v>
      </c>
      <c r="C62" s="39" t="s">
        <v>110</v>
      </c>
      <c r="D62" s="61">
        <v>0.02</v>
      </c>
    </row>
    <row r="63" spans="1:4" x14ac:dyDescent="0.3">
      <c r="A63" s="39" t="s">
        <v>7</v>
      </c>
      <c r="B63" s="39" t="s">
        <v>151</v>
      </c>
      <c r="C63" s="39" t="s">
        <v>102</v>
      </c>
      <c r="D63" s="61">
        <v>0.16</v>
      </c>
    </row>
    <row r="64" spans="1:4" x14ac:dyDescent="0.3">
      <c r="A64" s="39" t="s">
        <v>7</v>
      </c>
      <c r="B64" s="39" t="s">
        <v>151</v>
      </c>
      <c r="C64" s="39" t="s">
        <v>17</v>
      </c>
      <c r="D64" s="61">
        <v>0.37</v>
      </c>
    </row>
    <row r="65" spans="1:4" x14ac:dyDescent="0.3">
      <c r="A65" s="39" t="s">
        <v>7</v>
      </c>
      <c r="B65" s="39" t="s">
        <v>151</v>
      </c>
      <c r="C65" s="39" t="s">
        <v>20</v>
      </c>
      <c r="D65" s="61">
        <v>0.19</v>
      </c>
    </row>
    <row r="66" spans="1:4" x14ac:dyDescent="0.3">
      <c r="A66" s="39" t="s">
        <v>7</v>
      </c>
      <c r="B66" s="39" t="s">
        <v>151</v>
      </c>
      <c r="C66" s="39" t="s">
        <v>153</v>
      </c>
      <c r="D66" s="61">
        <v>0</v>
      </c>
    </row>
    <row r="67" spans="1:4" x14ac:dyDescent="0.3">
      <c r="A67" s="39" t="s">
        <v>7</v>
      </c>
      <c r="B67" s="39" t="s">
        <v>151</v>
      </c>
      <c r="C67" s="39" t="s">
        <v>19</v>
      </c>
      <c r="D67" s="61">
        <v>0.11</v>
      </c>
    </row>
    <row r="68" spans="1:4" x14ac:dyDescent="0.3">
      <c r="A68" s="39" t="s">
        <v>7</v>
      </c>
      <c r="B68" s="39" t="s">
        <v>151</v>
      </c>
      <c r="C68" s="39" t="s">
        <v>18</v>
      </c>
      <c r="D68" s="61">
        <v>0.09</v>
      </c>
    </row>
    <row r="69" spans="1:4" x14ac:dyDescent="0.3">
      <c r="A69" s="39" t="s">
        <v>7</v>
      </c>
      <c r="B69" s="39" t="s">
        <v>151</v>
      </c>
      <c r="C69" s="39" t="s">
        <v>154</v>
      </c>
      <c r="D69" s="61">
        <v>0.01</v>
      </c>
    </row>
    <row r="70" spans="1:4" ht="31.5" x14ac:dyDescent="0.3">
      <c r="A70" s="59" t="s">
        <v>6</v>
      </c>
      <c r="B70" s="59" t="s">
        <v>148</v>
      </c>
      <c r="C70" s="59" t="s">
        <v>149</v>
      </c>
      <c r="D70" s="60" t="s">
        <v>150</v>
      </c>
    </row>
    <row r="71" spans="1:4" x14ac:dyDescent="0.3">
      <c r="A71" s="39" t="s">
        <v>134</v>
      </c>
      <c r="B71" s="39" t="s">
        <v>151</v>
      </c>
      <c r="C71" s="39" t="s">
        <v>152</v>
      </c>
      <c r="D71" s="61">
        <v>1.5709999999999998E-2</v>
      </c>
    </row>
    <row r="72" spans="1:4" x14ac:dyDescent="0.3">
      <c r="A72" s="39" t="s">
        <v>134</v>
      </c>
      <c r="B72" s="39" t="s">
        <v>151</v>
      </c>
      <c r="C72" s="39" t="s">
        <v>110</v>
      </c>
      <c r="D72" s="61">
        <v>8.6899999999999998E-3</v>
      </c>
    </row>
    <row r="73" spans="1:4" x14ac:dyDescent="0.3">
      <c r="A73" s="39" t="s">
        <v>134</v>
      </c>
      <c r="B73" s="39" t="s">
        <v>151</v>
      </c>
      <c r="C73" s="39" t="s">
        <v>102</v>
      </c>
      <c r="D73" s="61">
        <v>0.20677999999999999</v>
      </c>
    </row>
    <row r="74" spans="1:4" x14ac:dyDescent="0.3">
      <c r="A74" s="39" t="s">
        <v>134</v>
      </c>
      <c r="B74" s="39" t="s">
        <v>151</v>
      </c>
      <c r="C74" s="39" t="s">
        <v>17</v>
      </c>
      <c r="D74" s="61">
        <v>0.43828</v>
      </c>
    </row>
    <row r="75" spans="1:4" x14ac:dyDescent="0.3">
      <c r="A75" s="39" t="s">
        <v>134</v>
      </c>
      <c r="B75" s="39" t="s">
        <v>151</v>
      </c>
      <c r="C75" s="39" t="s">
        <v>20</v>
      </c>
      <c r="D75" s="61">
        <v>2.087E-2</v>
      </c>
    </row>
    <row r="76" spans="1:4" x14ac:dyDescent="0.3">
      <c r="A76" s="39" t="s">
        <v>134</v>
      </c>
      <c r="B76" s="39" t="s">
        <v>151</v>
      </c>
      <c r="C76" s="39" t="s">
        <v>153</v>
      </c>
      <c r="D76" s="61">
        <v>3.5300000000000002E-3</v>
      </c>
    </row>
    <row r="77" spans="1:4" x14ac:dyDescent="0.3">
      <c r="A77" s="39" t="s">
        <v>134</v>
      </c>
      <c r="B77" s="39" t="s">
        <v>151</v>
      </c>
      <c r="C77" s="39" t="s">
        <v>19</v>
      </c>
      <c r="D77" s="61">
        <v>0.12731000000000001</v>
      </c>
    </row>
    <row r="78" spans="1:4" x14ac:dyDescent="0.3">
      <c r="A78" s="39" t="s">
        <v>134</v>
      </c>
      <c r="B78" s="39" t="s">
        <v>151</v>
      </c>
      <c r="C78" s="39" t="s">
        <v>18</v>
      </c>
      <c r="D78" s="61">
        <v>0.17660000000000001</v>
      </c>
    </row>
    <row r="79" spans="1:4" x14ac:dyDescent="0.3">
      <c r="A79" s="39" t="s">
        <v>134</v>
      </c>
      <c r="B79" s="39" t="s">
        <v>151</v>
      </c>
      <c r="C79" s="39" t="s">
        <v>154</v>
      </c>
      <c r="D79" s="61">
        <v>2.2300000000000002E-3</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42"/>
  <sheetViews>
    <sheetView showGridLines="0" workbookViewId="0">
      <selection activeCell="B3" sqref="B3"/>
    </sheetView>
  </sheetViews>
  <sheetFormatPr defaultColWidth="11.5546875" defaultRowHeight="15.75" x14ac:dyDescent="0.3"/>
  <cols>
    <col min="1" max="1" width="31.88671875" customWidth="1"/>
    <col min="2" max="2" width="16.6640625" customWidth="1"/>
    <col min="3" max="3" width="15.21875" customWidth="1"/>
  </cols>
  <sheetData>
    <row r="1" spans="1:3" ht="27" x14ac:dyDescent="0.45">
      <c r="A1" s="9" t="s">
        <v>1</v>
      </c>
    </row>
    <row r="2" spans="1:3" ht="33" x14ac:dyDescent="0.35">
      <c r="A2" s="10" t="s">
        <v>99</v>
      </c>
      <c r="B2" s="11" t="s">
        <v>100</v>
      </c>
      <c r="C2" s="11" t="s">
        <v>101</v>
      </c>
    </row>
    <row r="3" spans="1:3" x14ac:dyDescent="0.3">
      <c r="A3" s="39" t="s">
        <v>145</v>
      </c>
      <c r="B3" s="18"/>
      <c r="C3" s="33"/>
    </row>
    <row r="4" spans="1:3" x14ac:dyDescent="0.3">
      <c r="A4" s="39" t="s">
        <v>146</v>
      </c>
      <c r="B4" s="18"/>
      <c r="C4" s="33"/>
    </row>
    <row r="5" spans="1:3" x14ac:dyDescent="0.3">
      <c r="A5" s="39" t="s">
        <v>18</v>
      </c>
      <c r="B5" s="18"/>
      <c r="C5" s="33"/>
    </row>
    <row r="6" spans="1:3" x14ac:dyDescent="0.3">
      <c r="A6" s="39" t="s">
        <v>19</v>
      </c>
      <c r="B6" s="18"/>
      <c r="C6" s="33"/>
    </row>
    <row r="7" spans="1:3" x14ac:dyDescent="0.3">
      <c r="A7" s="39" t="s">
        <v>17</v>
      </c>
      <c r="B7" s="18"/>
      <c r="C7" s="33"/>
    </row>
    <row r="8" spans="1:3" x14ac:dyDescent="0.3">
      <c r="A8" s="39" t="s">
        <v>102</v>
      </c>
      <c r="B8" s="18"/>
      <c r="C8" s="33"/>
    </row>
    <row r="9" spans="1:3" x14ac:dyDescent="0.3">
      <c r="A9" s="39" t="s">
        <v>103</v>
      </c>
      <c r="B9" s="18"/>
      <c r="C9" s="33"/>
    </row>
    <row r="10" spans="1:3" x14ac:dyDescent="0.3">
      <c r="A10" s="39" t="s">
        <v>104</v>
      </c>
      <c r="B10" s="18"/>
      <c r="C10" s="33"/>
    </row>
    <row r="11" spans="1:3" x14ac:dyDescent="0.3">
      <c r="A11" s="39" t="s">
        <v>105</v>
      </c>
      <c r="B11" s="18"/>
      <c r="C11" s="33"/>
    </row>
    <row r="12" spans="1:3" x14ac:dyDescent="0.3">
      <c r="A12" s="39" t="s">
        <v>106</v>
      </c>
      <c r="B12" s="18"/>
      <c r="C12" s="33"/>
    </row>
    <row r="13" spans="1:3" x14ac:dyDescent="0.3">
      <c r="A13" s="39" t="s">
        <v>107</v>
      </c>
      <c r="B13" s="18"/>
      <c r="C13" s="33"/>
    </row>
    <row r="14" spans="1:3" x14ac:dyDescent="0.3">
      <c r="A14" s="39" t="s">
        <v>20</v>
      </c>
      <c r="B14" s="18"/>
      <c r="C14" s="33"/>
    </row>
    <row r="15" spans="1:3" x14ac:dyDescent="0.3">
      <c r="A15" s="39" t="s">
        <v>108</v>
      </c>
      <c r="B15" s="18"/>
      <c r="C15" s="33"/>
    </row>
    <row r="16" spans="1:3" x14ac:dyDescent="0.3">
      <c r="A16" s="39" t="s">
        <v>109</v>
      </c>
      <c r="B16" s="18"/>
      <c r="C16" s="33"/>
    </row>
    <row r="17" spans="1:3" x14ac:dyDescent="0.3">
      <c r="A17" s="39" t="s">
        <v>110</v>
      </c>
      <c r="B17" s="18"/>
      <c r="C17" s="33"/>
    </row>
    <row r="18" spans="1:3" x14ac:dyDescent="0.3">
      <c r="A18" s="39" t="s">
        <v>111</v>
      </c>
      <c r="B18" s="18"/>
      <c r="C18" s="33"/>
    </row>
    <row r="19" spans="1:3" x14ac:dyDescent="0.3">
      <c r="A19" s="39" t="s">
        <v>112</v>
      </c>
      <c r="B19" s="18"/>
      <c r="C19" s="33"/>
    </row>
    <row r="20" spans="1:3" x14ac:dyDescent="0.3">
      <c r="A20" s="39" t="s">
        <v>113</v>
      </c>
      <c r="B20" s="18"/>
      <c r="C20" s="33"/>
    </row>
    <row r="21" spans="1:3" x14ac:dyDescent="0.3">
      <c r="A21" s="39" t="s">
        <v>114</v>
      </c>
      <c r="B21" s="18"/>
      <c r="C21" s="33"/>
    </row>
    <row r="22" spans="1:3" x14ac:dyDescent="0.3">
      <c r="A22" s="39" t="s">
        <v>115</v>
      </c>
      <c r="B22" s="18"/>
      <c r="C22" s="33"/>
    </row>
    <row r="23" spans="1:3" x14ac:dyDescent="0.3">
      <c r="A23" s="39" t="s">
        <v>116</v>
      </c>
      <c r="B23" s="18"/>
      <c r="C23" s="33"/>
    </row>
    <row r="24" spans="1:3" x14ac:dyDescent="0.3">
      <c r="A24" s="39" t="s">
        <v>117</v>
      </c>
      <c r="B24" s="18"/>
      <c r="C24" s="33"/>
    </row>
    <row r="25" spans="1:3" x14ac:dyDescent="0.3">
      <c r="A25" s="39" t="s">
        <v>118</v>
      </c>
      <c r="B25" s="18"/>
      <c r="C25" s="33"/>
    </row>
    <row r="26" spans="1:3" x14ac:dyDescent="0.3">
      <c r="A26" s="39" t="s">
        <v>119</v>
      </c>
      <c r="B26" s="18"/>
      <c r="C26" s="33"/>
    </row>
    <row r="27" spans="1:3" x14ac:dyDescent="0.3">
      <c r="A27" s="39" t="s">
        <v>120</v>
      </c>
      <c r="B27" s="18"/>
      <c r="C27" s="33"/>
    </row>
    <row r="28" spans="1:3" x14ac:dyDescent="0.3">
      <c r="A28" s="39" t="s">
        <v>121</v>
      </c>
      <c r="B28" s="18"/>
      <c r="C28" s="33"/>
    </row>
    <row r="29" spans="1:3" x14ac:dyDescent="0.3">
      <c r="A29" s="39" t="s">
        <v>122</v>
      </c>
      <c r="B29" s="18"/>
      <c r="C29" s="33"/>
    </row>
    <row r="30" spans="1:3" x14ac:dyDescent="0.3">
      <c r="A30" s="39" t="s">
        <v>123</v>
      </c>
      <c r="B30" s="18"/>
      <c r="C30" s="33"/>
    </row>
    <row r="31" spans="1:3" x14ac:dyDescent="0.3">
      <c r="A31" s="39" t="s">
        <v>124</v>
      </c>
      <c r="B31" s="18"/>
      <c r="C31" s="33"/>
    </row>
    <row r="32" spans="1:3" x14ac:dyDescent="0.3">
      <c r="A32" s="39" t="s">
        <v>125</v>
      </c>
      <c r="B32" s="18"/>
      <c r="C32" s="33"/>
    </row>
    <row r="33" spans="1:3" x14ac:dyDescent="0.3">
      <c r="A33" s="39" t="s">
        <v>126</v>
      </c>
      <c r="B33" s="18"/>
      <c r="C33" s="33"/>
    </row>
    <row r="34" spans="1:3" x14ac:dyDescent="0.3">
      <c r="A34" s="39" t="s">
        <v>127</v>
      </c>
      <c r="B34" s="18"/>
      <c r="C34" s="33"/>
    </row>
    <row r="35" spans="1:3" x14ac:dyDescent="0.3">
      <c r="A35" s="39" t="s">
        <v>128</v>
      </c>
      <c r="B35" s="18"/>
      <c r="C35" s="33"/>
    </row>
    <row r="36" spans="1:3" x14ac:dyDescent="0.3">
      <c r="A36" s="39" t="s">
        <v>129</v>
      </c>
      <c r="B36" s="18"/>
      <c r="C36" s="33"/>
    </row>
    <row r="37" spans="1:3" x14ac:dyDescent="0.3">
      <c r="A37" s="39" t="s">
        <v>130</v>
      </c>
      <c r="B37" s="18"/>
      <c r="C37" s="33"/>
    </row>
    <row r="38" spans="1:3" x14ac:dyDescent="0.3">
      <c r="A38" s="39" t="s">
        <v>131</v>
      </c>
      <c r="B38" s="18"/>
      <c r="C38" s="33"/>
    </row>
    <row r="39" spans="1:3" x14ac:dyDescent="0.3">
      <c r="A39" s="39" t="s">
        <v>152</v>
      </c>
      <c r="B39" s="18"/>
      <c r="C39" s="33"/>
    </row>
    <row r="40" spans="1:3" x14ac:dyDescent="0.3">
      <c r="A40" s="39" t="s">
        <v>154</v>
      </c>
      <c r="B40" s="18"/>
      <c r="C40" s="33"/>
    </row>
    <row r="41" spans="1:3" x14ac:dyDescent="0.3">
      <c r="A41" s="39" t="s">
        <v>153</v>
      </c>
      <c r="B41" s="18"/>
      <c r="C41" s="33"/>
    </row>
    <row r="42" spans="1:3" x14ac:dyDescent="0.3">
      <c r="A42" s="39" t="s">
        <v>132</v>
      </c>
      <c r="B42" s="18"/>
      <c r="C42" s="33"/>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468637E175DCF4E9F005BE1951F7B56" ma:contentTypeVersion="2" ma:contentTypeDescription="Crée un document." ma:contentTypeScope="" ma:versionID="85fe809e27aa1138a1903e2cc5b549d5">
  <xsd:schema xmlns:xsd="http://www.w3.org/2001/XMLSchema" xmlns:xs="http://www.w3.org/2001/XMLSchema" xmlns:p="http://schemas.microsoft.com/office/2006/metadata/properties" xmlns:ns2="59851635-a87a-4eb9-a0b0-217756d90588" targetNamespace="http://schemas.microsoft.com/office/2006/metadata/properties" ma:root="true" ma:fieldsID="9693a21ad706a544b3e20bae94dcd8b7" ns2:_="">
    <xsd:import namespace="59851635-a87a-4eb9-a0b0-217756d9058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51635-a87a-4eb9-a0b0-217756d905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61AC17-B37F-438C-9C79-FFDA9FC1594F}">
  <ds:schemaRefs>
    <ds:schemaRef ds:uri="http://schemas.microsoft.com/sharepoint/v3/contenttype/forms"/>
  </ds:schemaRefs>
</ds:datastoreItem>
</file>

<file path=customXml/itemProps2.xml><?xml version="1.0" encoding="utf-8"?>
<ds:datastoreItem xmlns:ds="http://schemas.openxmlformats.org/officeDocument/2006/customXml" ds:itemID="{6811CEF3-C9D7-4320-A359-C09423061B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851635-a87a-4eb9-a0b0-217756d905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0DA8F2-02E3-4513-8BDA-35F160FD365A}">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0785da67-c744-4911-81db-2ead95452af7"/>
    <ds:schemaRef ds:uri="http://purl.org/dc/terms/"/>
    <ds:schemaRef ds:uri="http://schemas.openxmlformats.org/package/2006/metadata/core-properties"/>
    <ds:schemaRef ds:uri="805189cf-fef7-433e-a29b-789f2148ed2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Calculation</vt:lpstr>
      <vt:lpstr>conversion_factor</vt:lpstr>
      <vt:lpstr>regions</vt:lpstr>
      <vt:lpstr>sector</vt:lpstr>
      <vt:lpstr>techno</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Renders</dc:creator>
  <cp:keywords/>
  <dc:description/>
  <cp:lastModifiedBy>Vartotojas1</cp:lastModifiedBy>
  <cp:revision/>
  <dcterms:created xsi:type="dcterms:W3CDTF">2020-10-11T17:50:14Z</dcterms:created>
  <dcterms:modified xsi:type="dcterms:W3CDTF">2023-04-26T11:35:25Z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0x0101001468637E175DCF4E9F005BE1951F7B56</vt:lpwstr>
  </property>
  <property fmtid="{D5CDD505-2E9C-101B-9397-08002B2CF9AE}" pid="3" name="MediaServiceImageTags">
    <vt:lpwstr/>
  </property>
</Properties>
</file>