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Vartotojas1\OneDrive - Lietuvos energetikos agentūra, VšĮ\Darbalaukis\StreamSave\Skaičiuoklių failai\Behavioural Changes\"/>
    </mc:Choice>
  </mc:AlternateContent>
  <xr:revisionPtr revIDLastSave="0" documentId="13_ncr:1_{2C1C1C4C-DE74-4A70-8E05-5D6B32DDBFA6}" xr6:coauthVersionLast="47" xr6:coauthVersionMax="47" xr10:uidLastSave="{00000000-0000-0000-0000-000000000000}"/>
  <bookViews>
    <workbookView xWindow="-120" yWindow="-120" windowWidth="29040" windowHeight="15840" xr2:uid="{00000000-000D-0000-FFFF-FFFF00000000}"/>
  </bookViews>
  <sheets>
    <sheet name="Calculation" sheetId="6" r:id="rId1"/>
    <sheet name="EU Values" sheetId="7" state="veryHidden" r:id="rId2"/>
    <sheet name="National Values" sheetId="9" state="veryHidden" r:id="rId3"/>
  </sheets>
  <definedNames>
    <definedName name="conversion_factor">'EU Values'!$A$3:$A$37</definedName>
    <definedName name="country_for_saving">'EU Values'!$A$41:$A$67</definedName>
    <definedName name="final_end_use">'EU Values'!$A$80:$A$82</definedName>
    <definedName name="type_of_feedback">'EU Values'!$B$72:$B$73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6" l="1"/>
  <c r="E23" i="6"/>
  <c r="C46" i="6" l="1"/>
  <c r="C45" i="6"/>
  <c r="E45" i="6" l="1"/>
  <c r="E46" i="6"/>
  <c r="F24" i="6"/>
  <c r="F25" i="6"/>
  <c r="F23" i="6"/>
  <c r="D18" i="6" l="1"/>
  <c r="C47" i="6" s="1"/>
  <c r="F19" i="6"/>
  <c r="E48" i="6" s="1"/>
  <c r="D19" i="6"/>
  <c r="C48" i="6" s="1"/>
  <c r="F18" i="6"/>
  <c r="E47" i="6" s="1"/>
  <c r="F17" i="6" l="1"/>
  <c r="D17" i="6"/>
</calcChain>
</file>

<file path=xl/sharedStrings.xml><?xml version="1.0" encoding="utf-8"?>
<sst xmlns="http://schemas.openxmlformats.org/spreadsheetml/2006/main" count="210" uniqueCount="135">
  <si>
    <t>Data Input</t>
  </si>
  <si>
    <t>EU values are provided by streamSAVE. If you want to use national values, please fill in the relevant values in the corresponding table in sheet "National values".</t>
  </si>
  <si>
    <t>Share of energy carriers</t>
  </si>
  <si>
    <t>before implementation</t>
  </si>
  <si>
    <t>share</t>
  </si>
  <si>
    <t>after implementation</t>
  </si>
  <si>
    <t>Parameter explanation</t>
  </si>
  <si>
    <t>Natural gas</t>
  </si>
  <si>
    <t>input energy of appliance before and after implementing the energy saving action</t>
  </si>
  <si>
    <t>total share</t>
  </si>
  <si>
    <t>checksum for total share of energy carriers</t>
  </si>
  <si>
    <r>
      <t>f</t>
    </r>
    <r>
      <rPr>
        <vertAlign val="subscript"/>
        <sz val="11"/>
        <color theme="1" tint="0.249977111117893"/>
        <rFont val="Franklin Gothic Book"/>
        <family val="2"/>
        <scheme val="minor"/>
      </rPr>
      <t>PE, before</t>
    </r>
  </si>
  <si>
    <r>
      <t>f</t>
    </r>
    <r>
      <rPr>
        <vertAlign val="subscript"/>
        <sz val="11"/>
        <color theme="1" tint="0.249977111117893"/>
        <rFont val="Franklin Gothic Book"/>
        <family val="2"/>
        <scheme val="minor"/>
      </rPr>
      <t>PE, after</t>
    </r>
  </si>
  <si>
    <t>Factor for converting final energy consumption into primary energy consumption</t>
  </si>
  <si>
    <r>
      <t>f</t>
    </r>
    <r>
      <rPr>
        <vertAlign val="subscript"/>
        <sz val="11"/>
        <color theme="1" tint="0.249977111117893"/>
        <rFont val="Franklin Gothic Book"/>
        <family val="2"/>
        <scheme val="minor"/>
      </rPr>
      <t>GHG, before</t>
    </r>
  </si>
  <si>
    <r>
      <t>f</t>
    </r>
    <r>
      <rPr>
        <vertAlign val="subscript"/>
        <sz val="11"/>
        <color theme="1" tint="0.249977111117893"/>
        <rFont val="Franklin Gothic Book"/>
        <family val="2"/>
        <scheme val="minor"/>
      </rPr>
      <t>GHG, after</t>
    </r>
  </si>
  <si>
    <t>Factor for converting energy consumption into greenhouse gas emissions</t>
  </si>
  <si>
    <t>Unit</t>
  </si>
  <si>
    <t>Calculation formulas</t>
  </si>
  <si>
    <t>Article 7 | Total final energy savings (TFES)</t>
  </si>
  <si>
    <t>Article 3 | Total final energy savings (TFES)</t>
  </si>
  <si>
    <r>
      <t>GHG | Greenhouse gas savings (GHG</t>
    </r>
    <r>
      <rPr>
        <b/>
        <vertAlign val="subscript"/>
        <sz val="12"/>
        <rFont val="Franklin Gothic Book"/>
        <family val="2"/>
        <scheme val="minor"/>
      </rPr>
      <t>sav</t>
    </r>
    <r>
      <rPr>
        <b/>
        <sz val="12"/>
        <rFont val="Franklin Gothic Book"/>
        <family val="2"/>
        <scheme val="minor"/>
      </rPr>
      <t>)</t>
    </r>
  </si>
  <si>
    <t>Calculation resuls</t>
  </si>
  <si>
    <t>TFES Article 7</t>
  </si>
  <si>
    <t>kWh/a</t>
  </si>
  <si>
    <t>Total final energy savings for Article 7 calculation</t>
  </si>
  <si>
    <t>TFES Article 3</t>
  </si>
  <si>
    <t>Total final energy savings for Article 3 calculation</t>
  </si>
  <si>
    <r>
      <t>GHG</t>
    </r>
    <r>
      <rPr>
        <vertAlign val="subscript"/>
        <sz val="10"/>
        <color theme="1" tint="0.249977111117893"/>
        <rFont val="Times New Roman"/>
        <family val="1"/>
      </rPr>
      <t>sav</t>
    </r>
  </si>
  <si>
    <r>
      <t>t</t>
    </r>
    <r>
      <rPr>
        <b/>
        <vertAlign val="subscript"/>
        <sz val="10"/>
        <color theme="1" tint="0.249977111117893"/>
        <rFont val="Times New Roman"/>
        <family val="1"/>
      </rPr>
      <t>CO2e</t>
    </r>
  </si>
  <si>
    <t>Costs related to the action</t>
  </si>
  <si>
    <t>Conversion factors</t>
  </si>
  <si>
    <t>Energy Carrier</t>
  </si>
  <si>
    <r>
      <t>emission factor [gCO</t>
    </r>
    <r>
      <rPr>
        <b/>
        <vertAlign val="subscript"/>
        <sz val="11"/>
        <color theme="0"/>
        <rFont val="Franklin Gothic Book"/>
        <family val="2"/>
        <scheme val="minor"/>
      </rPr>
      <t>2</t>
    </r>
    <r>
      <rPr>
        <b/>
        <sz val="11"/>
        <color theme="0"/>
        <rFont val="Franklin Gothic Book"/>
        <family val="2"/>
        <scheme val="minor"/>
      </rPr>
      <t>/kWh]</t>
    </r>
  </si>
  <si>
    <t>factor final to primary [-]</t>
  </si>
  <si>
    <t>Electricity</t>
  </si>
  <si>
    <t>District heat</t>
  </si>
  <si>
    <t>Gas/Diesel oil</t>
  </si>
  <si>
    <t>Motor gasoline</t>
  </si>
  <si>
    <t>Biodiesels</t>
  </si>
  <si>
    <t>Biogasoline</t>
  </si>
  <si>
    <t>Other liquid biofuels</t>
  </si>
  <si>
    <t>Biogas</t>
  </si>
  <si>
    <t>Wood/wood waste</t>
  </si>
  <si>
    <t>Other primary solid biomass</t>
  </si>
  <si>
    <t>Kerosene (other than jet kerosene)</t>
  </si>
  <si>
    <t>Liquefied petroleum gases</t>
  </si>
  <si>
    <t>Naphtha</t>
  </si>
  <si>
    <t>Natural gas liquids</t>
  </si>
  <si>
    <t>Petroleum coke</t>
  </si>
  <si>
    <t>Refinery gas</t>
  </si>
  <si>
    <t>Residual fuel oil</t>
  </si>
  <si>
    <t>White spirit and SBP</t>
  </si>
  <si>
    <t>Other petroleum products</t>
  </si>
  <si>
    <t>Anthracite</t>
  </si>
  <si>
    <t>Lignite</t>
  </si>
  <si>
    <t>Charcoal</t>
  </si>
  <si>
    <t>Coal tar</t>
  </si>
  <si>
    <t>Coke oven coke and lignite coke</t>
  </si>
  <si>
    <t>Coking coal</t>
  </si>
  <si>
    <t>Patent fuel</t>
  </si>
  <si>
    <t>Sub-bituminous coal</t>
  </si>
  <si>
    <t>Other bituminous coal</t>
  </si>
  <si>
    <t>Industrial wastes</t>
  </si>
  <si>
    <t>Blast furnace gas</t>
  </si>
  <si>
    <t>Coke oven gas</t>
  </si>
  <si>
    <t>Oxygen steel furnace gas</t>
  </si>
  <si>
    <t>Oil shale and tar sands</t>
  </si>
  <si>
    <t>Peat</t>
  </si>
  <si>
    <t>Values for savings calculation</t>
  </si>
  <si>
    <t>Energy Savings factor (S) [%]</t>
  </si>
  <si>
    <t>Feedback</t>
  </si>
  <si>
    <t>Feedback including tailored advice</t>
  </si>
  <si>
    <t>Electricity for heating</t>
  </si>
  <si>
    <t>Gas for heating</t>
  </si>
  <si>
    <t>Final end use</t>
  </si>
  <si>
    <t>Indicative values are available for different residential end uses. Please choose an option for the calculation.</t>
  </si>
  <si>
    <t>Indicative values are available for different Member States. Please choose an option for the calculation.</t>
  </si>
  <si>
    <t>Country</t>
  </si>
  <si>
    <t>N/A</t>
  </si>
  <si>
    <t>Austria</t>
  </si>
  <si>
    <t>Belgium</t>
  </si>
  <si>
    <t>Bulgaria</t>
  </si>
  <si>
    <t>Croatia</t>
  </si>
  <si>
    <t>Cyprus</t>
  </si>
  <si>
    <t>Czechia</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</si>
  <si>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</si>
  <si>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</si>
  <si>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</si>
  <si>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</si>
  <si>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</si>
  <si>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</si>
  <si>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</si>
  <si>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</si>
  <si>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</si>
  <si>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</si>
  <si>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</si>
  <si>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</si>
  <si>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</si>
  <si>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</si>
  <si>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</si>
  <si>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</si>
  <si>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</si>
  <si>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</si>
  <si>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</si>
  <si>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</si>
  <si>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</si>
  <si>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Member State</t>
  </si>
  <si>
    <t>Type of  measure</t>
  </si>
  <si>
    <t>UFEC
Electricity per household [kWh/a] (Eurostat 2019)</t>
  </si>
  <si>
    <t>UFEC
Electricity for heating per household [kWh/a] (JRC IDEES 2015) *</t>
  </si>
  <si>
    <t>UFEC
Gas for heating per household [kWh/a] (JRC IDEES 2015) **</t>
  </si>
  <si>
    <t>* Values referring only to households with conventional and advanced electric heating</t>
  </si>
  <si>
    <t xml:space="preserve">** Values referring only to households with heating systems using "Liquified petroleum gas (LPG)", "Gas/Diesel oil incl. biofuels (GDO)" and "Gases incl. Biogas" </t>
  </si>
  <si>
    <t>Final use target</t>
  </si>
  <si>
    <t>Type of feedback measure</t>
  </si>
  <si>
    <t>dc</t>
  </si>
  <si>
    <t>Double-counting factor [%]</t>
  </si>
  <si>
    <t>%</t>
  </si>
  <si>
    <t>N</t>
  </si>
  <si>
    <t>Number of participants [dmnl]</t>
  </si>
  <si>
    <t>UFEC</t>
  </si>
  <si>
    <t>Unitary Final Energy Consumption per household (electricity or gas) [kWh/a]</t>
  </si>
  <si>
    <t>Energy saving factor [%]</t>
  </si>
  <si>
    <t>S</t>
  </si>
  <si>
    <t>dmnl</t>
  </si>
  <si>
    <t>National Data</t>
  </si>
  <si>
    <t>Indicative Values</t>
  </si>
  <si>
    <t>Article 3 | Effect on primary energy consumption (EPEC)</t>
  </si>
  <si>
    <t>Effect on primary energy consumption for Article 3 calculation</t>
  </si>
  <si>
    <t>Greenhouse gas savings</t>
  </si>
  <si>
    <t>EPEC Article 3</t>
  </si>
  <si>
    <t>No cost data is available for this methodology. Elaborations on the cost components of such actions can be found in the relevant chapter in the "D2.2 Practical guidance on additional calculation methodologies, complemented with indicative values" report.</t>
  </si>
  <si>
    <t>Feedback and tailored advice in the residential sector</t>
  </si>
  <si>
    <t xml:space="preserve">This methodology can be applied by all Member States, following the provided indicative values and indications. It deals with behaviour measures targeting residential sector consumers.
The methodology specifically addresses behaviour measures that are based on “feedback” (direct feedback) and “feedback including tailored advice” (indirect feedback). The definition and examples of each type of measure is available on the methodology description document.
As it is recommended to use values specific to the behavioural measure implemented and its target population, the indicative values on the energy savings factor as suggested in this streamSAVE methodology should be considered as EU-wide benchmarks.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</si>
</sst>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0.000"/>
    <numFmt numFmtId="166" formatCode="#,##0.0;\-\ #,##0.0;\-"/>
    <numFmt numFmtId="167" formatCode="#,##0.00;\-\ #,##0.00;\-"/>
  </numFmts>
  <fonts count="29" x14ac:knownFonts="1">
    <font>
      <sz val="11"/>
      <color theme="1"/>
      <name val="Franklin Gothic Book"/>
      <family val="2"/>
      <scheme val="minor"/>
    </font>
    <font>
      <sz val="11"/>
      <color theme="1"/>
      <name val="Franklin Gothic Book"/>
      <family val="2"/>
      <scheme val="minor"/>
    </font>
    <font>
      <b/>
      <sz val="16"/>
      <color rgb="FFCE321A"/>
      <name val="Franklin Gothic Book"/>
      <family val="2"/>
      <scheme val="minor"/>
    </font>
    <font>
      <sz val="10"/>
      <color theme="1" tint="0.249977111117893"/>
      <name val="Times New Roman"/>
      <family val="1"/>
    </font>
    <font>
      <sz val="10"/>
      <color theme="1" tint="0.249977111117893"/>
      <name val="Franklin Gothic Book"/>
      <family val="2"/>
      <scheme val="minor"/>
    </font>
    <font>
      <b/>
      <sz val="10"/>
      <color theme="6" tint="-0.499984740745262"/>
      <name val="Franklin Gothic Book"/>
      <family val="2"/>
      <scheme val="minor"/>
    </font>
    <font>
      <b/>
      <sz val="11"/>
      <color theme="7" tint="-0.249977111117893"/>
      <name val="Franklin Gothic Book"/>
      <family val="2"/>
      <scheme val="minor"/>
    </font>
    <font>
      <b/>
      <sz val="11"/>
      <color theme="0"/>
      <name val="Franklin Gothic Book"/>
      <family val="2"/>
      <scheme val="minor"/>
    </font>
    <font>
      <b/>
      <sz val="14"/>
      <color rgb="FF00B050"/>
      <name val="Franklin Gothic Book"/>
      <family val="2"/>
      <scheme val="minor"/>
    </font>
    <font>
      <sz val="11"/>
      <color theme="1" tint="0.249977111117893"/>
      <name val="Franklin Gothic Book"/>
      <family val="2"/>
      <scheme val="minor"/>
    </font>
    <font>
      <b/>
      <sz val="14"/>
      <color theme="5"/>
      <name val="Franklin Gothic Book"/>
      <family val="2"/>
      <scheme val="minor"/>
    </font>
    <font>
      <b/>
      <sz val="12"/>
      <name val="Franklin Gothic Book"/>
      <family val="2"/>
      <scheme val="minor"/>
    </font>
    <font>
      <sz val="20"/>
      <color theme="5"/>
      <name val="Franklin Gothic Medium"/>
      <family val="2"/>
      <scheme val="major"/>
    </font>
    <font>
      <sz val="9"/>
      <color theme="1"/>
      <name val="Franklin Gothic Book"/>
      <family val="2"/>
      <scheme val="minor"/>
    </font>
    <font>
      <vertAlign val="subscript"/>
      <sz val="11"/>
      <color theme="1" tint="0.249977111117893"/>
      <name val="Franklin Gothic Book"/>
      <family val="2"/>
      <scheme val="minor"/>
    </font>
    <font>
      <b/>
      <vertAlign val="subscript"/>
      <sz val="12"/>
      <name val="Franklin Gothic Book"/>
      <family val="2"/>
      <scheme val="minor"/>
    </font>
    <font>
      <vertAlign val="subscript"/>
      <sz val="10"/>
      <color theme="1" tint="0.249977111117893"/>
      <name val="Times New Roman"/>
      <family val="1"/>
    </font>
    <font>
      <b/>
      <sz val="11"/>
      <color theme="1" tint="0.249977111117893"/>
      <name val="Franklin Gothic Book"/>
      <family val="2"/>
      <scheme val="minor"/>
    </font>
    <font>
      <b/>
      <sz val="10"/>
      <color theme="1" tint="0.249977111117893"/>
      <name val="Times New Roman"/>
      <family val="1"/>
    </font>
    <font>
      <b/>
      <vertAlign val="subscript"/>
      <sz val="10"/>
      <color theme="1" tint="0.249977111117893"/>
      <name val="Times New Roman"/>
      <family val="1"/>
    </font>
    <font>
      <b/>
      <vertAlign val="subscript"/>
      <sz val="11"/>
      <color theme="0"/>
      <name val="Franklin Gothic Book"/>
      <family val="2"/>
      <scheme val="minor"/>
    </font>
    <font>
      <b/>
      <sz val="12"/>
      <color rgb="FFFFFFFF"/>
      <name val="Franklin Gothic Book"/>
      <family val="2"/>
      <scheme val="minor"/>
    </font>
    <font>
      <sz val="12"/>
      <color rgb="FF000000"/>
      <name val="Franklin Gothic Book"/>
      <family val="2"/>
      <scheme val="minor"/>
    </font>
    <font>
      <sz val="11"/>
      <name val="Franklin Gothic Book"/>
      <family val="2"/>
      <scheme val="minor"/>
    </font>
    <font>
      <b/>
      <sz val="12"/>
      <color rgb="FFFFFFFF"/>
      <name val="Franklin Gothic Book"/>
      <family val="2"/>
    </font>
    <font>
      <sz val="12"/>
      <color theme="1"/>
      <name val="Franklin Gothic Book"/>
      <family val="2"/>
    </font>
    <font>
      <sz val="10"/>
      <color theme="1" tint="0.249977111117893"/>
      <name val="Franklin Gothic Medium"/>
      <family val="2"/>
      <scheme val="major"/>
    </font>
    <font>
      <b/>
      <sz val="20"/>
      <color theme="5"/>
      <name val="Franklin Gothic Medium"/>
      <family val="2"/>
      <scheme val="major"/>
    </font>
    <font>
      <sz val="10"/>
      <color theme="1"/>
      <name val="Franklin Gothic Book"/>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5"/>
        <bgColor indexed="64"/>
      </patternFill>
    </fill>
    <fill>
      <patternFill patternType="solid">
        <fgColor rgb="FFD6FEDE"/>
        <bgColor theme="0"/>
      </patternFill>
    </fill>
    <fill>
      <patternFill patternType="solid">
        <fgColor rgb="FF04C56C"/>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medium">
        <color theme="4" tint="0.39997558519241921"/>
      </bottom>
      <diagonal/>
    </border>
    <border>
      <left style="thin">
        <color rgb="FF00B050"/>
      </left>
      <right style="thin">
        <color rgb="FF00B050"/>
      </right>
      <top style="thin">
        <color rgb="FF00B050"/>
      </top>
      <bottom style="thin">
        <color rgb="FF00B050"/>
      </bottom>
      <diagonal/>
    </border>
    <border>
      <left/>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right/>
      <top/>
      <bottom style="thin">
        <color theme="5"/>
      </bottom>
      <diagonal/>
    </border>
    <border>
      <left/>
      <right/>
      <top style="thin">
        <color theme="5"/>
      </top>
      <bottom style="thin">
        <color theme="5"/>
      </bottom>
      <diagonal/>
    </border>
    <border>
      <left/>
      <right/>
      <top style="thin">
        <color theme="5"/>
      </top>
      <bottom/>
      <diagonal/>
    </border>
    <border>
      <left style="thin">
        <color theme="5"/>
      </left>
      <right/>
      <top style="thin">
        <color theme="5"/>
      </top>
      <bottom/>
      <diagonal/>
    </border>
    <border>
      <left/>
      <right style="thin">
        <color theme="5"/>
      </right>
      <top style="thin">
        <color theme="5"/>
      </top>
      <bottom/>
      <diagonal/>
    </border>
    <border>
      <left style="thin">
        <color theme="5"/>
      </left>
      <right/>
      <top/>
      <bottom/>
      <diagonal/>
    </border>
    <border>
      <left/>
      <right style="thin">
        <color theme="5"/>
      </right>
      <top/>
      <bottom/>
      <diagonal/>
    </border>
    <border>
      <left style="thin">
        <color theme="5"/>
      </left>
      <right/>
      <top/>
      <bottom style="thin">
        <color theme="5"/>
      </bottom>
      <diagonal/>
    </border>
    <border>
      <left/>
      <right style="thin">
        <color theme="5"/>
      </right>
      <top/>
      <bottom style="thin">
        <color theme="5"/>
      </bottom>
      <diagonal/>
    </border>
  </borders>
  <cellStyleXfs count="16">
    <xf numFmtId="0" fontId="0" fillId="0" borderId="0"/>
    <xf numFmtId="43" fontId="1" fillId="0" borderId="0" applyFont="0" applyFill="0" applyBorder="0" applyAlignment="0" applyProtection="0"/>
    <xf numFmtId="49" fontId="2" fillId="0" borderId="0">
      <alignment horizontal="left" vertical="top"/>
    </xf>
    <xf numFmtId="0" fontId="4" fillId="2" borderId="1" applyNumberFormat="0">
      <protection locked="0"/>
    </xf>
    <xf numFmtId="0" fontId="3" fillId="4" borderId="0">
      <alignment horizontal="justify" vertical="center" wrapText="1"/>
    </xf>
    <xf numFmtId="164" fontId="5" fillId="3" borderId="0"/>
    <xf numFmtId="164" fontId="4" fillId="4" borderId="0"/>
    <xf numFmtId="49" fontId="6" fillId="0" borderId="0"/>
    <xf numFmtId="43" fontId="1" fillId="0" borderId="0" applyFont="0" applyFill="0" applyBorder="0" applyAlignment="0" applyProtection="0"/>
    <xf numFmtId="0" fontId="12" fillId="0" borderId="0" applyNumberFormat="0" applyFill="0" applyBorder="0" applyAlignment="0" applyProtection="0"/>
    <xf numFmtId="0" fontId="10" fillId="0" borderId="2" applyNumberFormat="0" applyFill="0" applyBorder="0" applyAlignment="0" applyProtection="0"/>
    <xf numFmtId="0" fontId="7" fillId="5" borderId="8" applyNumberFormat="0" applyAlignment="0" applyProtection="0"/>
    <xf numFmtId="0" fontId="11" fillId="0" borderId="3" applyNumberFormat="0" applyFill="0" applyBorder="0" applyAlignment="0" applyProtection="0"/>
    <xf numFmtId="0" fontId="1" fillId="6" borderId="8" applyNumberFormat="0" applyAlignment="0" applyProtection="0"/>
    <xf numFmtId="0" fontId="9" fillId="4" borderId="0" applyNumberFormat="0" applyFill="0" applyBorder="0" applyAlignment="0" applyProtection="0">
      <alignment horizontal="justify" vertical="center" wrapText="1"/>
    </xf>
    <xf numFmtId="9" fontId="1" fillId="0" borderId="0" applyFont="0" applyFill="0" applyBorder="0" applyAlignment="0" applyProtection="0"/>
  </cellStyleXfs>
  <cellXfs count="78">
    <xf numFmtId="0" fontId="0" fillId="0" borderId="0" xfId="0"/>
    <xf numFmtId="0" fontId="4" fillId="4" borderId="0" xfId="0" applyFont="1" applyFill="1" applyAlignment="1">
      <alignment horizontal="left" vertical="top" wrapText="1"/>
    </xf>
    <xf numFmtId="0" fontId="0" fillId="4" borderId="0" xfId="0" applyFill="1"/>
    <xf numFmtId="0" fontId="9" fillId="4" borderId="0" xfId="0" applyFont="1" applyFill="1"/>
    <xf numFmtId="0" fontId="3" fillId="4" borderId="0" xfId="0" applyFont="1" applyFill="1" applyAlignment="1">
      <alignment horizontal="justify" vertical="center" wrapText="1"/>
    </xf>
    <xf numFmtId="0" fontId="3" fillId="4" borderId="0" xfId="4" quotePrefix="1">
      <alignment horizontal="justify" vertical="center" wrapText="1"/>
    </xf>
    <xf numFmtId="0" fontId="3" fillId="4" borderId="0" xfId="4">
      <alignment horizontal="justify" vertical="center" wrapText="1"/>
    </xf>
    <xf numFmtId="43" fontId="9" fillId="4" borderId="0" xfId="8" applyFont="1" applyFill="1" applyBorder="1" applyProtection="1">
      <protection locked="0"/>
    </xf>
    <xf numFmtId="0" fontId="12" fillId="0" borderId="0" xfId="9"/>
    <xf numFmtId="0" fontId="7" fillId="5" borderId="8" xfId="11"/>
    <xf numFmtId="4" fontId="7" fillId="5" borderId="8" xfId="11" applyNumberFormat="1" applyAlignment="1">
      <alignment wrapText="1"/>
    </xf>
    <xf numFmtId="49" fontId="8" fillId="4" borderId="0" xfId="2" applyFont="1" applyFill="1">
      <alignment horizontal="left" vertical="top"/>
    </xf>
    <xf numFmtId="0" fontId="3" fillId="4" borderId="0" xfId="4" applyAlignment="1">
      <alignment vertical="center" wrapText="1"/>
    </xf>
    <xf numFmtId="0" fontId="1" fillId="6" borderId="8" xfId="13" applyProtection="1">
      <protection locked="0"/>
    </xf>
    <xf numFmtId="0" fontId="9" fillId="4" borderId="0" xfId="14" applyFill="1" applyAlignment="1">
      <alignment horizontal="justify" vertical="center" wrapText="1"/>
    </xf>
    <xf numFmtId="0" fontId="9" fillId="0" borderId="0" xfId="14" applyFill="1" applyAlignment="1"/>
    <xf numFmtId="0" fontId="9" fillId="4" borderId="0" xfId="14" applyFill="1" applyAlignment="1"/>
    <xf numFmtId="0" fontId="9" fillId="4" borderId="0" xfId="14" applyFill="1" applyBorder="1" applyAlignment="1">
      <alignment horizontal="justify" vertical="center" wrapText="1"/>
    </xf>
    <xf numFmtId="4" fontId="1" fillId="6" borderId="8" xfId="13" applyNumberFormat="1"/>
    <xf numFmtId="43" fontId="4" fillId="4" borderId="0" xfId="8" applyFont="1" applyFill="1" applyBorder="1" applyProtection="1">
      <protection locked="0"/>
    </xf>
    <xf numFmtId="9" fontId="4" fillId="4" borderId="0" xfId="8" applyNumberFormat="1" applyFont="1" applyFill="1" applyBorder="1" applyProtection="1">
      <protection locked="0"/>
    </xf>
    <xf numFmtId="43" fontId="1" fillId="6" borderId="8" xfId="13" applyNumberFormat="1" applyProtection="1">
      <protection locked="0"/>
    </xf>
    <xf numFmtId="9" fontId="1" fillId="6" borderId="8" xfId="13" applyNumberFormat="1" applyProtection="1">
      <protection locked="0"/>
    </xf>
    <xf numFmtId="0" fontId="13" fillId="4" borderId="0" xfId="0" applyFont="1" applyFill="1"/>
    <xf numFmtId="0" fontId="7" fillId="5" borderId="8" xfId="11" applyAlignment="1"/>
    <xf numFmtId="0" fontId="3" fillId="0" borderId="0" xfId="4" applyFill="1">
      <alignment horizontal="justify" vertical="center" wrapText="1"/>
    </xf>
    <xf numFmtId="0" fontId="1" fillId="6" borderId="8" xfId="13" applyAlignment="1" applyProtection="1">
      <alignment vertical="center"/>
      <protection locked="0"/>
    </xf>
    <xf numFmtId="0" fontId="18" fillId="4" borderId="4" xfId="4" applyFont="1" applyBorder="1" applyAlignment="1">
      <alignment horizontal="center" vertical="center" wrapText="1"/>
    </xf>
    <xf numFmtId="165" fontId="1" fillId="6" borderId="8" xfId="13" applyNumberFormat="1"/>
    <xf numFmtId="166" fontId="17" fillId="2" borderId="4" xfId="8" applyNumberFormat="1" applyFont="1" applyFill="1" applyBorder="1" applyProtection="1">
      <protection locked="0"/>
    </xf>
    <xf numFmtId="167" fontId="17" fillId="2" borderId="4" xfId="8" applyNumberFormat="1" applyFont="1" applyFill="1" applyBorder="1" applyProtection="1">
      <protection locked="0"/>
    </xf>
    <xf numFmtId="0" fontId="4" fillId="4" borderId="6" xfId="0" applyFont="1" applyFill="1" applyBorder="1" applyAlignment="1">
      <alignment horizontal="left"/>
    </xf>
    <xf numFmtId="0" fontId="4" fillId="4" borderId="5" xfId="0" applyFont="1" applyFill="1" applyBorder="1" applyAlignment="1">
      <alignment horizontal="left"/>
    </xf>
    <xf numFmtId="0" fontId="4" fillId="4" borderId="7" xfId="0" applyFont="1" applyFill="1" applyBorder="1" applyAlignment="1">
      <alignment horizontal="left"/>
    </xf>
    <xf numFmtId="0" fontId="7" fillId="5" borderId="8" xfId="11" applyAlignment="1">
      <alignment horizontal="center" vertical="center"/>
    </xf>
    <xf numFmtId="0" fontId="9" fillId="4" borderId="0" xfId="14" applyFill="1" applyAlignment="1">
      <alignment horizontal="left" vertical="center" wrapText="1"/>
    </xf>
    <xf numFmtId="0" fontId="13" fillId="4" borderId="0" xfId="0" applyFont="1" applyFill="1" applyAlignment="1">
      <alignment horizontal="left" vertical="center"/>
    </xf>
    <xf numFmtId="9" fontId="9" fillId="4" borderId="4" xfId="15" applyFont="1" applyFill="1" applyBorder="1" applyProtection="1">
      <protection locked="0"/>
    </xf>
    <xf numFmtId="0" fontId="23" fillId="4" borderId="0" xfId="0" applyFont="1" applyFill="1" applyAlignment="1">
      <alignment vertical="top" wrapText="1"/>
    </xf>
    <xf numFmtId="0" fontId="26" fillId="4" borderId="4" xfId="4" quotePrefix="1" applyFont="1" applyBorder="1" applyAlignment="1">
      <alignment horizontal="center" vertical="center" wrapText="1"/>
    </xf>
    <xf numFmtId="10" fontId="1" fillId="6" borderId="8" xfId="13" applyNumberFormat="1" applyProtection="1">
      <protection locked="0"/>
    </xf>
    <xf numFmtId="10" fontId="9" fillId="0" borderId="8" xfId="15" applyNumberFormat="1" applyFont="1" applyFill="1" applyBorder="1" applyAlignment="1" applyProtection="1">
      <alignment horizontal="right"/>
      <protection locked="0"/>
    </xf>
    <xf numFmtId="4" fontId="9" fillId="0" borderId="8" xfId="13" applyNumberFormat="1" applyFont="1" applyFill="1" applyAlignment="1" applyProtection="1">
      <alignment horizontal="right"/>
      <protection locked="0"/>
    </xf>
    <xf numFmtId="0" fontId="0" fillId="0" borderId="8" xfId="0" applyBorder="1"/>
    <xf numFmtId="4" fontId="0" fillId="0" borderId="8" xfId="0" applyNumberFormat="1" applyBorder="1"/>
    <xf numFmtId="165" fontId="0" fillId="0" borderId="8" xfId="0" applyNumberFormat="1" applyBorder="1"/>
    <xf numFmtId="0" fontId="21" fillId="7" borderId="8" xfId="0" applyFont="1" applyFill="1" applyBorder="1" applyAlignment="1">
      <alignment horizontal="left" vertical="center" wrapText="1"/>
    </xf>
    <xf numFmtId="0" fontId="22" fillId="0" borderId="8" xfId="0" applyFont="1" applyBorder="1" applyAlignment="1">
      <alignment horizontal="left" vertical="center" wrapText="1"/>
    </xf>
    <xf numFmtId="0" fontId="24" fillId="7" borderId="8" xfId="0" applyFont="1" applyFill="1" applyBorder="1" applyAlignment="1">
      <alignment horizontal="justify" vertical="center" wrapText="1"/>
    </xf>
    <xf numFmtId="0" fontId="24" fillId="7" borderId="8" xfId="0" applyFont="1" applyFill="1" applyBorder="1" applyAlignment="1">
      <alignment horizontal="left" vertical="center" wrapText="1"/>
    </xf>
    <xf numFmtId="0" fontId="25" fillId="4" borderId="8" xfId="0" applyFont="1" applyFill="1" applyBorder="1" applyAlignment="1">
      <alignment horizontal="center" vertical="center" wrapText="1"/>
    </xf>
    <xf numFmtId="0" fontId="25" fillId="0" borderId="8" xfId="0" applyFont="1" applyBorder="1" applyAlignment="1">
      <alignment horizontal="justify" vertical="center" wrapText="1"/>
    </xf>
    <xf numFmtId="10" fontId="25" fillId="0" borderId="8" xfId="0" applyNumberFormat="1" applyFont="1" applyBorder="1" applyAlignment="1">
      <alignment horizontal="justify" vertical="center" wrapText="1"/>
    </xf>
    <xf numFmtId="4" fontId="22" fillId="0" borderId="8" xfId="0" applyNumberFormat="1" applyFont="1" applyBorder="1" applyAlignment="1">
      <alignment horizontal="right" vertical="center" wrapText="1"/>
    </xf>
    <xf numFmtId="49" fontId="8" fillId="4" borderId="0" xfId="2" applyFont="1" applyFill="1">
      <alignment horizontal="left" vertical="top"/>
    </xf>
    <xf numFmtId="49" fontId="11" fillId="4" borderId="0" xfId="12" applyNumberFormat="1" applyFill="1" applyBorder="1" applyAlignment="1">
      <alignment horizontal="left" vertical="top"/>
    </xf>
    <xf numFmtId="0" fontId="28" fillId="0" borderId="13"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0" xfId="0" applyFont="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8" xfId="0" applyFont="1" applyBorder="1" applyAlignment="1">
      <alignment horizontal="center" vertical="center" wrapText="1"/>
    </xf>
    <xf numFmtId="0" fontId="7" fillId="5" borderId="11" xfId="11" applyBorder="1" applyAlignment="1">
      <alignment horizontal="left" vertical="center" wrapText="1"/>
    </xf>
    <xf numFmtId="0" fontId="7" fillId="5" borderId="9" xfId="11" applyBorder="1" applyAlignment="1">
      <alignment horizontal="left" vertical="center" wrapText="1"/>
    </xf>
    <xf numFmtId="0" fontId="7" fillId="5" borderId="10" xfId="11" applyBorder="1" applyAlignment="1">
      <alignment horizontal="left" vertical="center" wrapText="1"/>
    </xf>
    <xf numFmtId="0" fontId="4" fillId="4" borderId="6" xfId="0" applyFont="1" applyFill="1" applyBorder="1" applyAlignment="1">
      <alignment horizontal="left"/>
    </xf>
    <xf numFmtId="0" fontId="4" fillId="4" borderId="5" xfId="0" applyFont="1" applyFill="1" applyBorder="1" applyAlignment="1">
      <alignment horizontal="left"/>
    </xf>
    <xf numFmtId="0" fontId="4" fillId="4" borderId="7" xfId="0" applyFont="1" applyFill="1" applyBorder="1" applyAlignment="1">
      <alignment horizontal="left"/>
    </xf>
    <xf numFmtId="49" fontId="27" fillId="4" borderId="0" xfId="9" applyNumberFormat="1" applyFont="1" applyFill="1" applyAlignment="1">
      <alignment horizontal="left" vertical="top"/>
    </xf>
    <xf numFmtId="0" fontId="23" fillId="4" borderId="0" xfId="0" applyFont="1" applyFill="1" applyAlignment="1">
      <alignment horizontal="left" vertical="top" wrapText="1"/>
    </xf>
    <xf numFmtId="0" fontId="4" fillId="4" borderId="6" xfId="0" applyFont="1" applyFill="1" applyBorder="1" applyAlignment="1">
      <alignment horizontal="left" vertical="top"/>
    </xf>
    <xf numFmtId="0" fontId="4" fillId="4" borderId="5" xfId="0" applyFont="1" applyFill="1" applyBorder="1" applyAlignment="1">
      <alignment horizontal="left" vertical="top"/>
    </xf>
    <xf numFmtId="0" fontId="4" fillId="4" borderId="7" xfId="0" applyFont="1" applyFill="1" applyBorder="1" applyAlignment="1">
      <alignment horizontal="left" vertical="top"/>
    </xf>
    <xf numFmtId="0" fontId="7" fillId="5" borderId="8" xfId="11" applyAlignment="1">
      <alignment horizontal="center" vertical="center"/>
    </xf>
    <xf numFmtId="0" fontId="0" fillId="0" borderId="0" xfId="0" applyAlignment="1">
      <alignment horizontal="left" wrapText="1"/>
    </xf>
  </cellXfs>
  <cellStyles count="16">
    <cellStyle name="Comma" xfId="8" builtinId="3"/>
    <cellStyle name="Eingabefeld" xfId="3" xr:uid="{00000000-0005-0000-0000-000001000000}"/>
    <cellStyle name="Ergebnisse" xfId="5" xr:uid="{00000000-0005-0000-0000-000002000000}"/>
    <cellStyle name="Formel übernehmen" xfId="7" xr:uid="{00000000-0005-0000-0000-000003000000}"/>
    <cellStyle name="Formelzeichen" xfId="4" xr:uid="{00000000-0005-0000-0000-000004000000}"/>
    <cellStyle name="Heading 1" xfId="10" builtinId="16" customBuiltin="1"/>
    <cellStyle name="Heading 2" xfId="11" builtinId="17" customBuiltin="1"/>
    <cellStyle name="Heading 3" xfId="12" builtinId="18" customBuiltin="1"/>
    <cellStyle name="Input" xfId="13" builtinId="20" customBuiltin="1"/>
    <cellStyle name="Komma 2" xfId="1" xr:uid="{00000000-0005-0000-0000-000006000000}"/>
    <cellStyle name="Methoden_Überschrift" xfId="2" xr:uid="{00000000-0005-0000-0000-000007000000}"/>
    <cellStyle name="Normal" xfId="0" builtinId="0"/>
    <cellStyle name="Parameter_abbreviation" xfId="14" xr:uid="{00000000-0005-0000-0000-000008000000}"/>
    <cellStyle name="Percent" xfId="15" builtinId="5"/>
    <cellStyle name="Title" xfId="9" builtinId="15" customBuiltin="1"/>
    <cellStyle name="Werte" xfId="6" xr:uid="{00000000-0005-0000-0000-00000F000000}"/>
  </cellStyles>
  <dxfs count="1">
    <dxf>
      <font>
        <color rgb="FFFF0000"/>
      </font>
    </dxf>
  </dxfs>
  <tableStyles count="0" defaultTableStyle="TableStyleMedium2" defaultPivotStyle="PivotStyleLight16"/>
  <colors>
    <mruColors>
      <color rgb="FFD6FEDE"/>
      <color rgb="FFC2FE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0</xdr:row>
      <xdr:rowOff>47625</xdr:rowOff>
    </xdr:from>
    <xdr:to>
      <xdr:col>2</xdr:col>
      <xdr:colOff>1605321</xdr:colOff>
      <xdr:row>1</xdr:row>
      <xdr:rowOff>1313889</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447675" y="47625"/>
          <a:ext cx="2243496" cy="1609164"/>
        </a:xfrm>
        <a:prstGeom prst="rect">
          <a:avLst/>
        </a:prstGeom>
      </xdr:spPr>
    </xdr:pic>
    <xdr:clientData/>
  </xdr:twoCellAnchor>
  <xdr:twoCellAnchor editAs="oneCell">
    <xdr:from>
      <xdr:col>6</xdr:col>
      <xdr:colOff>123826</xdr:colOff>
      <xdr:row>27</xdr:row>
      <xdr:rowOff>85727</xdr:rowOff>
    </xdr:from>
    <xdr:to>
      <xdr:col>14</xdr:col>
      <xdr:colOff>66675</xdr:colOff>
      <xdr:row>30</xdr:row>
      <xdr:rowOff>153031</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172326" y="7477127"/>
          <a:ext cx="6200774" cy="676904"/>
        </a:xfrm>
        <a:prstGeom prst="rect">
          <a:avLst/>
        </a:prstGeom>
      </xdr:spPr>
    </xdr:pic>
    <xdr:clientData/>
  </xdr:twoCellAnchor>
  <xdr:twoCellAnchor editAs="oneCell">
    <xdr:from>
      <xdr:col>6</xdr:col>
      <xdr:colOff>123826</xdr:colOff>
      <xdr:row>30</xdr:row>
      <xdr:rowOff>123827</xdr:rowOff>
    </xdr:from>
    <xdr:to>
      <xdr:col>14</xdr:col>
      <xdr:colOff>66675</xdr:colOff>
      <xdr:row>33</xdr:row>
      <xdr:rowOff>191131</xdr:rowOff>
    </xdr:to>
    <xdr:pic>
      <xdr:nvPicPr>
        <xdr:cNvPr id="13" name="Grafik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stretch>
          <a:fillRect/>
        </a:stretch>
      </xdr:blipFill>
      <xdr:spPr>
        <a:xfrm>
          <a:off x="7172326" y="8124827"/>
          <a:ext cx="6200774" cy="676904"/>
        </a:xfrm>
        <a:prstGeom prst="rect">
          <a:avLst/>
        </a:prstGeom>
      </xdr:spPr>
    </xdr:pic>
    <xdr:clientData/>
  </xdr:twoCellAnchor>
  <xdr:twoCellAnchor editAs="oneCell">
    <xdr:from>
      <xdr:col>4</xdr:col>
      <xdr:colOff>2266951</xdr:colOff>
      <xdr:row>34</xdr:row>
      <xdr:rowOff>9525</xdr:rowOff>
    </xdr:from>
    <xdr:to>
      <xdr:col>14</xdr:col>
      <xdr:colOff>66676</xdr:colOff>
      <xdr:row>36</xdr:row>
      <xdr:rowOff>146484</xdr:rowOff>
    </xdr:to>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stretch>
          <a:fillRect/>
        </a:stretch>
      </xdr:blipFill>
      <xdr:spPr>
        <a:xfrm>
          <a:off x="6334126" y="8820150"/>
          <a:ext cx="7038975" cy="546534"/>
        </a:xfrm>
        <a:prstGeom prst="rect">
          <a:avLst/>
        </a:prstGeom>
      </xdr:spPr>
    </xdr:pic>
    <xdr:clientData/>
  </xdr:twoCellAnchor>
  <xdr:twoCellAnchor editAs="oneCell">
    <xdr:from>
      <xdr:col>4</xdr:col>
      <xdr:colOff>1638300</xdr:colOff>
      <xdr:row>36</xdr:row>
      <xdr:rowOff>161924</xdr:rowOff>
    </xdr:from>
    <xdr:to>
      <xdr:col>14</xdr:col>
      <xdr:colOff>99723</xdr:colOff>
      <xdr:row>39</xdr:row>
      <xdr:rowOff>142873</xdr:rowOff>
    </xdr:to>
    <xdr:pic>
      <xdr:nvPicPr>
        <xdr:cNvPr id="15" name="Grafik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a:stretch>
          <a:fillRect/>
        </a:stretch>
      </xdr:blipFill>
      <xdr:spPr>
        <a:xfrm>
          <a:off x="5705475" y="9382124"/>
          <a:ext cx="7700673" cy="609599"/>
        </a:xfrm>
        <a:prstGeom prst="rect">
          <a:avLst/>
        </a:prstGeom>
      </xdr:spPr>
    </xdr:pic>
    <xdr:clientData/>
  </xdr:twoCellAnchor>
</xdr:wsDr>
</file>

<file path=xl/theme/theme1.xml><?xml version="1.0" encoding="utf-8"?>
<a:theme xmlns:a="http://schemas.openxmlformats.org/drawingml/2006/main" name="streamSAVE">
  <a:themeElements>
    <a:clrScheme name="streamSAVE_Excel">
      <a:dk1>
        <a:sysClr val="windowText" lastClr="000000"/>
      </a:dk1>
      <a:lt1>
        <a:sysClr val="window" lastClr="FFFFFF"/>
      </a:lt1>
      <a:dk2>
        <a:srgbClr val="055D6E"/>
      </a:dk2>
      <a:lt2>
        <a:srgbClr val="E7E6E6"/>
      </a:lt2>
      <a:accent1>
        <a:srgbClr val="0CBADC"/>
      </a:accent1>
      <a:accent2>
        <a:srgbClr val="04C56C"/>
      </a:accent2>
      <a:accent3>
        <a:srgbClr val="CCCC00"/>
      </a:accent3>
      <a:accent4>
        <a:srgbClr val="E24304"/>
      </a:accent4>
      <a:accent5>
        <a:srgbClr val="088BA5"/>
      </a:accent5>
      <a:accent6>
        <a:srgbClr val="E7E6E6"/>
      </a:accent6>
      <a:hlink>
        <a:srgbClr val="0563C1"/>
      </a:hlink>
      <a:folHlink>
        <a:srgbClr val="954F72"/>
      </a:folHlink>
    </a:clrScheme>
    <a:fontScheme name="streamSAVE">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58"/>
  <sheetViews>
    <sheetView showGridLines="0" tabSelected="1" workbookViewId="0">
      <selection activeCell="C5" sqref="C5"/>
    </sheetView>
  </sheetViews>
  <sheetFormatPr defaultColWidth="11.5546875" defaultRowHeight="15.75" x14ac:dyDescent="0.3"/>
  <cols>
    <col min="1" max="1" width="1.21875" customWidth="1"/>
    <col min="2" max="2" width="11.44140625" customWidth="1"/>
    <col min="3" max="3" width="26.6640625" customWidth="1"/>
    <col min="4" max="4" width="8.109375" customWidth="1"/>
    <col min="5" max="5" width="26.6640625" customWidth="1"/>
    <col min="6" max="6" width="8.109375" customWidth="1"/>
    <col min="7" max="7" width="5.33203125" customWidth="1"/>
    <col min="8" max="15" width="9.6640625" customWidth="1"/>
  </cols>
  <sheetData>
    <row r="1" spans="1:16" ht="27" x14ac:dyDescent="0.3">
      <c r="A1" s="2"/>
      <c r="B1" s="2"/>
      <c r="C1" s="2"/>
      <c r="D1" s="71" t="s">
        <v>133</v>
      </c>
      <c r="E1" s="71"/>
      <c r="F1" s="71"/>
      <c r="G1" s="71"/>
      <c r="H1" s="71"/>
      <c r="I1" s="71"/>
      <c r="J1" s="71"/>
      <c r="K1" s="71"/>
      <c r="L1" s="71"/>
      <c r="M1" s="71"/>
      <c r="N1" s="71"/>
      <c r="O1" s="2"/>
      <c r="P1" s="2"/>
    </row>
    <row r="2" spans="1:16" ht="115.5" customHeight="1" x14ac:dyDescent="0.3">
      <c r="A2" s="2"/>
      <c r="B2" s="2"/>
      <c r="C2" s="2"/>
      <c r="D2" s="72" t="s">
        <v>134</v>
      </c>
      <c r="E2" s="72"/>
      <c r="F2" s="72"/>
      <c r="G2" s="72"/>
      <c r="H2" s="72"/>
      <c r="I2" s="72"/>
      <c r="J2" s="72"/>
      <c r="K2" s="72"/>
      <c r="L2" s="72"/>
      <c r="M2" s="72"/>
      <c r="N2" s="72"/>
      <c r="O2" s="38"/>
      <c r="P2" s="38"/>
    </row>
    <row r="3" spans="1:16" ht="19.5" x14ac:dyDescent="0.3">
      <c r="A3" s="2"/>
      <c r="B3" s="54" t="s">
        <v>0</v>
      </c>
      <c r="C3" s="54"/>
      <c r="D3" s="54"/>
      <c r="E3" s="54"/>
      <c r="F3" s="54"/>
      <c r="G3" s="54"/>
      <c r="H3" s="1"/>
      <c r="I3" s="1"/>
      <c r="J3" s="1"/>
      <c r="K3" s="1"/>
      <c r="L3" s="1"/>
      <c r="M3" s="1"/>
      <c r="N3" s="1"/>
      <c r="O3" s="1"/>
    </row>
    <row r="4" spans="1:16" ht="19.5" x14ac:dyDescent="0.3">
      <c r="A4" s="2"/>
      <c r="B4" s="11"/>
      <c r="C4" s="11"/>
      <c r="D4" s="11"/>
      <c r="E4" s="11"/>
      <c r="F4" s="11"/>
      <c r="G4" s="11"/>
      <c r="H4" s="1"/>
      <c r="I4" s="1"/>
      <c r="J4" s="1"/>
      <c r="K4" s="1"/>
      <c r="L4" s="1"/>
      <c r="M4" s="1"/>
      <c r="N4" s="1"/>
      <c r="O4" s="1"/>
    </row>
    <row r="5" spans="1:16" ht="31.5" x14ac:dyDescent="0.3">
      <c r="A5" s="2"/>
      <c r="B5" s="14" t="s">
        <v>31</v>
      </c>
      <c r="C5" s="26"/>
      <c r="D5" s="12"/>
      <c r="E5" s="23" t="s">
        <v>1</v>
      </c>
      <c r="F5" s="12"/>
      <c r="G5" s="2"/>
      <c r="H5" s="12"/>
      <c r="I5" s="12"/>
      <c r="J5" s="12"/>
      <c r="K5" s="12"/>
      <c r="L5" s="12"/>
      <c r="M5" s="12"/>
      <c r="N5" s="12"/>
      <c r="O5" s="6"/>
    </row>
    <row r="6" spans="1:16" x14ac:dyDescent="0.3">
      <c r="A6" s="2"/>
      <c r="B6" s="35" t="s">
        <v>107</v>
      </c>
      <c r="C6" s="13"/>
      <c r="D6" s="12"/>
      <c r="E6" s="36" t="s">
        <v>77</v>
      </c>
      <c r="F6" s="12"/>
      <c r="G6" s="2"/>
      <c r="H6" s="12"/>
      <c r="I6" s="12"/>
      <c r="J6" s="12"/>
      <c r="K6" s="12"/>
      <c r="L6" s="12"/>
      <c r="M6" s="12"/>
      <c r="N6" s="12"/>
      <c r="O6" s="6"/>
    </row>
    <row r="7" spans="1:16" x14ac:dyDescent="0.3">
      <c r="A7" s="2"/>
      <c r="B7" s="35" t="s">
        <v>75</v>
      </c>
      <c r="C7" s="13"/>
      <c r="D7" s="12"/>
      <c r="E7" s="36" t="s">
        <v>76</v>
      </c>
      <c r="F7" s="12"/>
      <c r="G7" s="2"/>
      <c r="H7" s="12"/>
      <c r="I7" s="12"/>
      <c r="J7" s="12"/>
      <c r="K7" s="12"/>
      <c r="L7" s="12"/>
      <c r="M7" s="12"/>
      <c r="N7" s="12"/>
      <c r="O7" s="6"/>
    </row>
    <row r="8" spans="1:16" ht="31.5" x14ac:dyDescent="0.3">
      <c r="A8" s="2"/>
      <c r="B8" s="35" t="s">
        <v>108</v>
      </c>
      <c r="C8" s="13"/>
      <c r="D8" s="12"/>
      <c r="E8" s="36" t="s">
        <v>76</v>
      </c>
      <c r="F8" s="12"/>
      <c r="G8" s="2"/>
      <c r="H8" s="12"/>
      <c r="I8" s="12"/>
      <c r="J8" s="12"/>
      <c r="K8" s="12"/>
      <c r="L8" s="12"/>
      <c r="M8" s="12"/>
      <c r="N8" s="12"/>
      <c r="O8" s="6"/>
    </row>
    <row r="9" spans="1:16" x14ac:dyDescent="0.3">
      <c r="A9" s="2"/>
      <c r="B9" s="15"/>
      <c r="C9" s="2"/>
      <c r="D9" s="5"/>
      <c r="E9" s="2"/>
      <c r="F9" s="2"/>
      <c r="G9" s="6"/>
      <c r="H9" s="6"/>
      <c r="I9" s="6"/>
      <c r="J9" s="6"/>
      <c r="K9" s="6"/>
      <c r="L9" s="6"/>
      <c r="M9" s="6"/>
      <c r="N9" s="6"/>
      <c r="O9" s="6"/>
    </row>
    <row r="10" spans="1:16" x14ac:dyDescent="0.3">
      <c r="A10" s="2"/>
      <c r="B10" s="16"/>
      <c r="C10" s="76" t="s">
        <v>2</v>
      </c>
      <c r="D10" s="76"/>
      <c r="E10" s="76"/>
      <c r="F10" s="76"/>
      <c r="G10" s="6"/>
      <c r="H10" s="6"/>
      <c r="I10" s="6"/>
      <c r="J10" s="6"/>
      <c r="K10" s="6"/>
      <c r="L10" s="6"/>
      <c r="M10" s="6"/>
      <c r="N10" s="6"/>
      <c r="O10" s="6"/>
    </row>
    <row r="11" spans="1:16" x14ac:dyDescent="0.3">
      <c r="A11" s="2"/>
      <c r="B11" s="16"/>
      <c r="C11" s="34" t="s">
        <v>3</v>
      </c>
      <c r="D11" s="34" t="s">
        <v>4</v>
      </c>
      <c r="E11" s="34" t="s">
        <v>5</v>
      </c>
      <c r="F11" s="34" t="s">
        <v>4</v>
      </c>
      <c r="G11" s="6"/>
      <c r="H11" s="24" t="s">
        <v>6</v>
      </c>
      <c r="I11" s="24"/>
      <c r="J11" s="24"/>
      <c r="K11" s="24"/>
      <c r="L11" s="24"/>
      <c r="M11" s="24"/>
      <c r="N11" s="24"/>
      <c r="O11" s="6"/>
    </row>
    <row r="12" spans="1:16" x14ac:dyDescent="0.3">
      <c r="A12" s="2"/>
      <c r="B12" s="16"/>
      <c r="C12" s="21"/>
      <c r="D12" s="22"/>
      <c r="E12" s="21"/>
      <c r="F12" s="22"/>
      <c r="G12" s="6"/>
      <c r="H12" s="68" t="s">
        <v>8</v>
      </c>
      <c r="I12" s="69"/>
      <c r="J12" s="69"/>
      <c r="K12" s="69"/>
      <c r="L12" s="69"/>
      <c r="M12" s="69"/>
      <c r="N12" s="70"/>
      <c r="O12" s="6"/>
    </row>
    <row r="13" spans="1:16" x14ac:dyDescent="0.3">
      <c r="A13" s="2"/>
      <c r="B13" s="16"/>
      <c r="C13" s="21"/>
      <c r="D13" s="22"/>
      <c r="E13" s="21"/>
      <c r="F13" s="22"/>
      <c r="G13" s="6"/>
      <c r="H13" s="68" t="s">
        <v>8</v>
      </c>
      <c r="I13" s="69"/>
      <c r="J13" s="69"/>
      <c r="K13" s="69"/>
      <c r="L13" s="69"/>
      <c r="M13" s="69"/>
      <c r="N13" s="70"/>
      <c r="O13" s="6"/>
    </row>
    <row r="14" spans="1:16" x14ac:dyDescent="0.3">
      <c r="A14" s="2"/>
      <c r="B14" s="16"/>
      <c r="C14" s="21"/>
      <c r="D14" s="22"/>
      <c r="E14" s="21"/>
      <c r="F14" s="22"/>
      <c r="G14" s="6"/>
      <c r="H14" s="68" t="s">
        <v>8</v>
      </c>
      <c r="I14" s="69"/>
      <c r="J14" s="69"/>
      <c r="K14" s="69"/>
      <c r="L14" s="69"/>
      <c r="M14" s="69"/>
      <c r="N14" s="70"/>
      <c r="O14" s="6"/>
    </row>
    <row r="15" spans="1:16" x14ac:dyDescent="0.3">
      <c r="A15" s="2"/>
      <c r="B15" s="16"/>
      <c r="C15" s="21"/>
      <c r="D15" s="22"/>
      <c r="E15" s="21"/>
      <c r="F15" s="22"/>
      <c r="G15" s="6"/>
      <c r="H15" s="68" t="s">
        <v>8</v>
      </c>
      <c r="I15" s="69"/>
      <c r="J15" s="69"/>
      <c r="K15" s="69"/>
      <c r="L15" s="69"/>
      <c r="M15" s="69"/>
      <c r="N15" s="70"/>
      <c r="O15" s="6"/>
    </row>
    <row r="16" spans="1:16" x14ac:dyDescent="0.3">
      <c r="A16" s="2"/>
      <c r="B16" s="16"/>
      <c r="C16" s="21"/>
      <c r="D16" s="22"/>
      <c r="E16" s="21"/>
      <c r="F16" s="22"/>
      <c r="G16" s="6"/>
      <c r="H16" s="68" t="s">
        <v>8</v>
      </c>
      <c r="I16" s="69"/>
      <c r="J16" s="69"/>
      <c r="K16" s="69"/>
      <c r="L16" s="69"/>
      <c r="M16" s="69"/>
      <c r="N16" s="70"/>
      <c r="O16" s="6"/>
    </row>
    <row r="17" spans="1:15" x14ac:dyDescent="0.3">
      <c r="A17" s="2"/>
      <c r="B17" s="16"/>
      <c r="C17" s="19" t="s">
        <v>9</v>
      </c>
      <c r="D17" s="20">
        <f>SUM(D12:D16)</f>
        <v>0</v>
      </c>
      <c r="E17" s="19" t="s">
        <v>9</v>
      </c>
      <c r="F17" s="20">
        <f>SUM(F12:F16)</f>
        <v>0</v>
      </c>
      <c r="G17" s="6"/>
      <c r="H17" s="31" t="s">
        <v>10</v>
      </c>
      <c r="I17" s="32"/>
      <c r="J17" s="32"/>
      <c r="K17" s="32"/>
      <c r="L17" s="32"/>
      <c r="M17" s="32"/>
      <c r="N17" s="33"/>
      <c r="O17" s="6"/>
    </row>
    <row r="18" spans="1:15" ht="17.25" x14ac:dyDescent="0.3">
      <c r="A18" s="2"/>
      <c r="B18" s="2"/>
      <c r="C18" s="14" t="s">
        <v>11</v>
      </c>
      <c r="D18" s="7">
        <f>IF($C$5="National values",(IFERROR($D$12*INDEX('National Values'!$C$3:$C$37,MATCH($C$12,'National Values'!$A$3:$A$37,0)),0)+IFERROR($D$13*INDEX('National Values'!$C$3:$C$37,MATCH($C$13,'National Values'!$A$3:$A$37,0)),0)+IFERROR($D$14*INDEX('National Values'!$C$3:$C$37,MATCH($C$14,'National Values'!$A$3:$A$37,0)),0)+IFERROR($D$15*INDEX('National Values'!$C$3:$C$37,MATCH($C$15,'National Values'!$A$3:$A$37,0)),0)+IFERROR($D$16*INDEX('National Values'!$C$3:$C$37,MATCH($C$16,'National Values'!$A$3:$A$37,0)),0)),(IFERROR($D$12*INDEX('EU Values'!$C$3:$C$37,MATCH($C$12,'EU Values'!$A$3:$A$37,0)),0)+IFERROR($D$13*INDEX('EU Values'!$C$3:$C$37,MATCH($C$13,'EU Values'!$A$3:$A$37,0)),0)+IFERROR($D$14*INDEX('EU Values'!$C$3:$C$37,MATCH($C$14,'EU Values'!$A$3:$A$37,0)),0)+IFERROR($D$15*INDEX('EU Values'!$C$3:$C$37,MATCH($C$15,'EU Values'!$A$3:$A$37,0)),0)+IFERROR($D$16*INDEX('EU Values'!$C$3:$C$37,MATCH($C$16,'EU Values'!$A$3:$A$37,0)),0)))</f>
        <v>0</v>
      </c>
      <c r="E18" s="14" t="s">
        <v>12</v>
      </c>
      <c r="F18" s="7">
        <f>IF($C$5="National values",IFERROR($F$12*INDEX('National Values'!$C$3:$C$37,MATCH($E$12,'National Values'!$A$3:$A$37,0)),0)+IFERROR($F$13*INDEX('National Values'!$C$3:$C$37,MATCH($E$13,'National Values'!$A$3:$A$37,0)),0)+IFERROR($F$14*INDEX('National Values'!$C$3:$C$37,MATCH($E$14,'National Values'!$A$3:$A$37,0)),0)+IFERROR($F$15*INDEX('National Values'!$C$3:$C$37,MATCH($E$15,'National Values'!$A$3:$A$37,0)),0)+IFERROR($F$16*INDEX('National Values'!$C$3:$C$37,MATCH($E$16,'National Values'!$A$3:$A$37,0)),0),IFERROR($F$12*INDEX('EU Values'!$C$3:$C$37,MATCH($E$12,'EU Values'!$A$3:$A$37,0)),0)+IFERROR($F$13*INDEX('EU Values'!$C$3:$C$37,MATCH($E$13,'EU Values'!$A$3:$A$37,0)),0)+IFERROR($F$14*INDEX('EU Values'!$C$3:$C$37,MATCH($E$14,'EU Values'!$A$3:$A$37,0)),0)+IFERROR($F$15*INDEX('EU Values'!$C$3:$C$37,MATCH($E$15,'EU Values'!$A$3:$A$37,0)),0)+IFERROR($F$16*INDEX('EU Values'!$C$3:$C$37,MATCH($E$16,'EU Values'!$A$3:$A$37,0)),0))</f>
        <v>0</v>
      </c>
      <c r="G18" s="2"/>
      <c r="H18" s="73" t="s">
        <v>13</v>
      </c>
      <c r="I18" s="74"/>
      <c r="J18" s="74"/>
      <c r="K18" s="74"/>
      <c r="L18" s="74"/>
      <c r="M18" s="74"/>
      <c r="N18" s="75"/>
      <c r="O18" s="5"/>
    </row>
    <row r="19" spans="1:15" ht="17.25" x14ac:dyDescent="0.3">
      <c r="A19" s="2"/>
      <c r="B19" s="2"/>
      <c r="C19" s="14" t="s">
        <v>14</v>
      </c>
      <c r="D19" s="7">
        <f>IF($C$5="National values",(IFERROR($D$12*INDEX('National Values'!$B$3:$B$37,MATCH($C$12,'National Values'!$A$3:$A$37,0)),0)+IFERROR($D$13*INDEX('National Values'!$B$3:$B$37,MATCH($C$13,'National Values'!$A$3:$A$37,0)),0)+IFERROR($D$14*INDEX('National Values'!$B$3:$B$37,MATCH($C$14,'National Values'!$A$3:$A$37,0)),0)+IFERROR($D$15*INDEX('National Values'!$B$3:$B$37,MATCH($C$15,'National Values'!$A$3:$A$37,0)),0)+IFERROR($D$16*INDEX('National Values'!$B$3:$B$37,MATCH($C$16,'National Values'!$A$3:$A$37,0)),0)),(IFERROR($D$12*INDEX('EU Values'!$B$3:$B$37,MATCH($C$12,'EU Values'!$A$3:$A$37,0)),0)+IFERROR($D$13*INDEX('EU Values'!$B$3:$B$37,MATCH($C$13,'EU Values'!$A$3:$A$37,0)),0)+IFERROR($D$14*INDEX('EU Values'!$B$3:$B$37,MATCH($C$14,'EU Values'!$A$3:$A$37,0)),0)+IFERROR($D$15*INDEX('EU Values'!$B$3:$B$37,MATCH($C$15,'EU Values'!$A$3:$A$37,0)),0)+IFERROR($D$16*INDEX('EU Values'!$B$3:$B$37,MATCH($C$16,'EU Values'!$A$3:$A$37,0)),0)))</f>
        <v>0</v>
      </c>
      <c r="E19" s="14" t="s">
        <v>15</v>
      </c>
      <c r="F19" s="7">
        <f>IF($C$5="National values",IFERROR($F$12*INDEX('National Values'!$B$3:$B$37,MATCH($E$12,'National Values'!$A$3:$A$37,0)),0)+IFERROR($F$13*INDEX('National Values'!$B$3:$B$37,MATCH($E$13,'National Values'!$A$3:$A$37,0)),0)+IFERROR($F$14*INDEX('National Values'!$B$3:$B$37,MATCH($E$14,'National Values'!$A$3:$A$37,0)),0)+IFERROR($F$15*INDEX('National Values'!$B$3:$B$37,MATCH($E$15,'National Values'!$A$3:$A$37,0)),0)+IFERROR($F$16*INDEX('National Values'!$B$3:$B$37,MATCH($E$16,'National Values'!$A$3:$A$37,0)),0),IFERROR($F$12*INDEX('EU Values'!$B$3:$B$37,MATCH($E$12,'EU Values'!$A$3:$A$37,0)),0)+IFERROR($F$13*INDEX('EU Values'!$B$3:$B$37,MATCH($E$13,'EU Values'!$A$3:$A$37,0)),0)+IFERROR($F$14*INDEX('EU Values'!$B$3:$B$37,MATCH($E$14,'EU Values'!$A$3:$A$37,0)),0)+IFERROR($F$15*INDEX('EU Values'!$B$3:$B$37,MATCH($E$15,'EU Values'!$A$3:$A$37,0)),0)+IFERROR($F$16*INDEX('EU Values'!$B$3:$B$37,MATCH($E$16,'EU Values'!$A$3:$A$37,0)),0))</f>
        <v>0</v>
      </c>
      <c r="G19" s="2"/>
      <c r="H19" s="73" t="s">
        <v>16</v>
      </c>
      <c r="I19" s="74"/>
      <c r="J19" s="74"/>
      <c r="K19" s="74"/>
      <c r="L19" s="74"/>
      <c r="M19" s="74"/>
      <c r="N19" s="75"/>
      <c r="O19" s="5"/>
    </row>
    <row r="20" spans="1:15" x14ac:dyDescent="0.3">
      <c r="A20" s="2"/>
      <c r="B20" s="16"/>
      <c r="C20" s="2"/>
      <c r="D20" s="5"/>
      <c r="E20" s="2"/>
      <c r="F20" s="2"/>
      <c r="G20" s="6"/>
      <c r="H20" s="6"/>
      <c r="I20" s="6"/>
      <c r="J20" s="6"/>
      <c r="K20" s="6"/>
      <c r="L20" s="6"/>
      <c r="M20" s="6"/>
      <c r="N20" s="6"/>
      <c r="O20" s="6"/>
    </row>
    <row r="21" spans="1:15" x14ac:dyDescent="0.3">
      <c r="A21" s="2"/>
      <c r="B21" s="16"/>
      <c r="C21" s="34" t="s">
        <v>126</v>
      </c>
      <c r="D21" s="34" t="s">
        <v>17</v>
      </c>
      <c r="E21" s="34" t="s">
        <v>127</v>
      </c>
      <c r="F21" s="34" t="s">
        <v>17</v>
      </c>
      <c r="G21" s="2"/>
      <c r="H21" s="24" t="s">
        <v>6</v>
      </c>
      <c r="I21" s="24"/>
      <c r="J21" s="24"/>
      <c r="K21" s="24"/>
      <c r="L21" s="24"/>
      <c r="M21" s="24"/>
      <c r="N21" s="24"/>
      <c r="O21" s="3"/>
    </row>
    <row r="22" spans="1:15" x14ac:dyDescent="0.3">
      <c r="A22" s="2"/>
      <c r="B22" s="17" t="s">
        <v>119</v>
      </c>
      <c r="C22" s="21"/>
      <c r="D22" s="39" t="s">
        <v>125</v>
      </c>
      <c r="E22" s="21"/>
      <c r="F22" s="39" t="s">
        <v>125</v>
      </c>
      <c r="G22" s="2"/>
      <c r="H22" s="68" t="s">
        <v>120</v>
      </c>
      <c r="I22" s="69"/>
      <c r="J22" s="69"/>
      <c r="K22" s="69"/>
      <c r="L22" s="69"/>
      <c r="M22" s="69"/>
      <c r="N22" s="70"/>
      <c r="O22" s="5"/>
    </row>
    <row r="23" spans="1:15" x14ac:dyDescent="0.3">
      <c r="A23" s="2"/>
      <c r="B23" s="14" t="s">
        <v>121</v>
      </c>
      <c r="C23" s="21"/>
      <c r="D23" s="39" t="s">
        <v>24</v>
      </c>
      <c r="E23" s="42" t="str">
        <f>IFERROR(IF(C7="Electricity",VLOOKUP(Calculation!C6,'EU Values'!A41:D67,2,FALSE),IF(C7="Electricity for heating",VLOOKUP(Calculation!C6,'EU Values'!A41:D67,3,FALSE),VLOOKUP(Calculation!C6,'EU Values'!A41:D67,4,FALSE))),"-")</f>
        <v>-</v>
      </c>
      <c r="F23" s="39" t="str">
        <f>D23</f>
        <v>kWh/a</v>
      </c>
      <c r="G23" s="2"/>
      <c r="H23" s="68" t="s">
        <v>122</v>
      </c>
      <c r="I23" s="69"/>
      <c r="J23" s="69"/>
      <c r="K23" s="69"/>
      <c r="L23" s="69"/>
      <c r="M23" s="69"/>
      <c r="N23" s="70"/>
      <c r="O23" s="5"/>
    </row>
    <row r="24" spans="1:15" x14ac:dyDescent="0.3">
      <c r="A24" s="2"/>
      <c r="B24" s="14" t="s">
        <v>124</v>
      </c>
      <c r="C24" s="40"/>
      <c r="D24" s="39" t="s">
        <v>118</v>
      </c>
      <c r="E24" s="41" t="str">
        <f>IFERROR(IF(C7="Electricity",VLOOKUP(C8,'EU Values'!B72:C73,2,FALSE),IF(C7="Electricity for heating",VLOOKUP(C8,'EU Values'!B74:C75,2,FALSE),VLOOKUP(C8,'EU Values'!B76:C845,2,FALSE))),"-")</f>
        <v>-</v>
      </c>
      <c r="F24" s="39" t="str">
        <f t="shared" ref="F24:F25" si="0">D24</f>
        <v>%</v>
      </c>
      <c r="G24" s="2"/>
      <c r="H24" s="68" t="s">
        <v>123</v>
      </c>
      <c r="I24" s="69"/>
      <c r="J24" s="69"/>
      <c r="K24" s="69"/>
      <c r="L24" s="69"/>
      <c r="M24" s="69"/>
      <c r="N24" s="70"/>
      <c r="O24" s="5"/>
    </row>
    <row r="25" spans="1:15" x14ac:dyDescent="0.3">
      <c r="A25" s="2"/>
      <c r="B25" s="14" t="s">
        <v>116</v>
      </c>
      <c r="C25" s="22"/>
      <c r="D25" s="39" t="s">
        <v>118</v>
      </c>
      <c r="E25" s="37">
        <v>1</v>
      </c>
      <c r="F25" s="39" t="str">
        <f t="shared" si="0"/>
        <v>%</v>
      </c>
      <c r="G25" s="2"/>
      <c r="H25" s="73" t="s">
        <v>117</v>
      </c>
      <c r="I25" s="74"/>
      <c r="J25" s="74"/>
      <c r="K25" s="74"/>
      <c r="L25" s="74"/>
      <c r="M25" s="74"/>
      <c r="N25" s="75"/>
      <c r="O25" s="5"/>
    </row>
    <row r="26" spans="1:15" x14ac:dyDescent="0.3">
      <c r="A26" s="2"/>
      <c r="B26" s="2"/>
      <c r="C26" s="2"/>
      <c r="D26" s="2"/>
      <c r="E26" s="2"/>
      <c r="F26" s="2"/>
      <c r="G26" s="2"/>
      <c r="H26" s="2"/>
      <c r="I26" s="2"/>
      <c r="J26" s="2"/>
      <c r="K26" s="2"/>
      <c r="L26" s="2"/>
      <c r="M26" s="2"/>
      <c r="N26" s="2"/>
      <c r="O26" s="2"/>
    </row>
    <row r="27" spans="1:15" ht="19.5" x14ac:dyDescent="0.3">
      <c r="A27" s="2"/>
      <c r="B27" s="54" t="s">
        <v>18</v>
      </c>
      <c r="C27" s="54"/>
      <c r="D27" s="54"/>
      <c r="E27" s="54"/>
      <c r="F27" s="54"/>
      <c r="G27" s="54"/>
      <c r="H27" s="1"/>
      <c r="I27" s="1"/>
      <c r="J27" s="1"/>
      <c r="K27" s="1"/>
      <c r="L27" s="1"/>
      <c r="M27" s="1"/>
      <c r="N27" s="1"/>
      <c r="O27" s="1"/>
    </row>
    <row r="28" spans="1:15" x14ac:dyDescent="0.3">
      <c r="A28" s="2"/>
      <c r="B28" s="2"/>
      <c r="C28" s="2"/>
      <c r="D28" s="5"/>
      <c r="E28" s="2"/>
      <c r="F28" s="2"/>
      <c r="G28" s="6"/>
      <c r="H28" s="6"/>
      <c r="I28" s="6"/>
      <c r="J28" s="6"/>
      <c r="K28" s="6"/>
      <c r="L28" s="6"/>
      <c r="M28" s="6"/>
      <c r="N28" s="6"/>
      <c r="O28" s="6"/>
    </row>
    <row r="29" spans="1:15" x14ac:dyDescent="0.3">
      <c r="A29" s="2"/>
      <c r="B29" s="2"/>
      <c r="C29" s="2"/>
      <c r="D29" s="5"/>
      <c r="E29" s="2"/>
      <c r="F29" s="2"/>
      <c r="G29" s="6"/>
      <c r="H29" s="6"/>
      <c r="I29" s="6"/>
      <c r="J29" s="6"/>
      <c r="K29" s="6"/>
      <c r="L29" s="6"/>
      <c r="M29" s="6"/>
      <c r="N29" s="6"/>
      <c r="O29" s="6"/>
    </row>
    <row r="30" spans="1:15" ht="16.5" x14ac:dyDescent="0.3">
      <c r="A30" s="2"/>
      <c r="B30" s="55" t="s">
        <v>19</v>
      </c>
      <c r="C30" s="55"/>
      <c r="D30" s="55"/>
      <c r="E30" s="55"/>
      <c r="F30" s="55"/>
      <c r="G30" s="55"/>
      <c r="H30" s="6"/>
      <c r="I30" s="6"/>
      <c r="J30" s="6"/>
      <c r="K30" s="6"/>
      <c r="L30" s="6"/>
      <c r="M30" s="6"/>
      <c r="N30" s="6"/>
      <c r="O30" s="6"/>
    </row>
    <row r="31" spans="1:15" x14ac:dyDescent="0.3">
      <c r="A31" s="2"/>
      <c r="B31" s="2"/>
      <c r="C31" s="2"/>
      <c r="D31" s="5"/>
      <c r="E31" s="2"/>
      <c r="F31" s="2"/>
      <c r="G31" s="6"/>
      <c r="H31" s="6"/>
      <c r="I31" s="6"/>
      <c r="J31" s="6"/>
      <c r="K31" s="6"/>
      <c r="L31" s="6"/>
      <c r="M31" s="6"/>
      <c r="N31" s="6"/>
      <c r="O31" s="6"/>
    </row>
    <row r="32" spans="1:15" x14ac:dyDescent="0.3">
      <c r="A32" s="2"/>
      <c r="B32" s="2"/>
      <c r="C32" s="2"/>
      <c r="D32" s="5"/>
      <c r="E32" s="2"/>
      <c r="F32" s="2"/>
      <c r="G32" s="6"/>
      <c r="H32" s="6"/>
      <c r="I32" s="6"/>
      <c r="J32" s="6"/>
      <c r="K32" s="6"/>
      <c r="L32" s="6"/>
      <c r="M32" s="6"/>
      <c r="N32" s="6"/>
      <c r="O32" s="6"/>
    </row>
    <row r="33" spans="1:15" ht="16.5" x14ac:dyDescent="0.3">
      <c r="A33" s="2"/>
      <c r="B33" s="55" t="s">
        <v>20</v>
      </c>
      <c r="C33" s="55"/>
      <c r="D33" s="55"/>
      <c r="E33" s="55"/>
      <c r="F33" s="55"/>
      <c r="G33" s="55"/>
      <c r="H33" s="6"/>
      <c r="I33" s="6"/>
      <c r="J33" s="6"/>
      <c r="K33" s="6"/>
      <c r="L33" s="6"/>
      <c r="M33" s="6"/>
      <c r="N33" s="6"/>
      <c r="O33" s="6"/>
    </row>
    <row r="34" spans="1:15" x14ac:dyDescent="0.3">
      <c r="A34" s="2"/>
      <c r="B34" s="2"/>
      <c r="C34" s="2"/>
      <c r="D34" s="5"/>
      <c r="E34" s="2"/>
      <c r="F34" s="2"/>
      <c r="G34" s="6"/>
      <c r="H34" s="6"/>
      <c r="I34" s="6"/>
      <c r="J34" s="6"/>
      <c r="K34" s="6"/>
      <c r="L34" s="6"/>
      <c r="M34" s="6"/>
      <c r="N34" s="6"/>
      <c r="O34" s="6"/>
    </row>
    <row r="35" spans="1:15" x14ac:dyDescent="0.3">
      <c r="A35" s="2"/>
      <c r="B35" s="2"/>
      <c r="C35" s="2"/>
      <c r="D35" s="5"/>
      <c r="E35" s="2"/>
      <c r="F35" s="2"/>
      <c r="G35" s="6"/>
      <c r="H35" s="6"/>
      <c r="I35" s="6"/>
      <c r="J35" s="6"/>
      <c r="K35" s="6"/>
      <c r="L35" s="6"/>
      <c r="M35" s="6"/>
      <c r="N35" s="6"/>
      <c r="O35" s="6"/>
    </row>
    <row r="36" spans="1:15" ht="16.5" x14ac:dyDescent="0.3">
      <c r="A36" s="2"/>
      <c r="B36" s="55" t="s">
        <v>128</v>
      </c>
      <c r="C36" s="55"/>
      <c r="D36" s="55"/>
      <c r="E36" s="55"/>
      <c r="F36" s="55"/>
      <c r="G36" s="55"/>
      <c r="H36" s="6"/>
      <c r="I36" s="6"/>
      <c r="J36" s="6"/>
      <c r="K36" s="6"/>
      <c r="L36" s="6"/>
      <c r="M36" s="25"/>
      <c r="N36" s="6"/>
      <c r="O36" s="6"/>
    </row>
    <row r="37" spans="1:15" x14ac:dyDescent="0.3">
      <c r="A37" s="2"/>
      <c r="B37" s="2"/>
      <c r="C37" s="2"/>
      <c r="D37" s="5"/>
      <c r="E37" s="2"/>
      <c r="F37" s="2"/>
      <c r="G37" s="6"/>
      <c r="H37" s="6"/>
      <c r="I37" s="6"/>
      <c r="J37" s="6"/>
      <c r="K37" s="6"/>
      <c r="L37" s="6"/>
      <c r="M37" s="6"/>
      <c r="N37" s="6"/>
      <c r="O37" s="6"/>
    </row>
    <row r="38" spans="1:15" x14ac:dyDescent="0.3">
      <c r="A38" s="2"/>
      <c r="B38" s="2"/>
      <c r="C38" s="2"/>
      <c r="D38" s="5"/>
      <c r="E38" s="2"/>
      <c r="F38" s="2"/>
      <c r="G38" s="6"/>
      <c r="H38" s="6"/>
      <c r="I38" s="6"/>
      <c r="J38" s="6"/>
      <c r="K38" s="6"/>
      <c r="L38" s="6"/>
      <c r="M38" s="6"/>
      <c r="N38" s="6"/>
      <c r="O38" s="6"/>
    </row>
    <row r="39" spans="1:15" ht="18" x14ac:dyDescent="0.3">
      <c r="A39" s="2"/>
      <c r="B39" s="55" t="s">
        <v>21</v>
      </c>
      <c r="C39" s="55"/>
      <c r="D39" s="55"/>
      <c r="E39" s="55"/>
      <c r="F39" s="55"/>
      <c r="G39" s="55"/>
      <c r="H39" s="6"/>
      <c r="I39" s="6"/>
      <c r="J39" s="6"/>
      <c r="K39" s="6"/>
      <c r="L39" s="6"/>
      <c r="M39" s="25"/>
      <c r="N39" s="6"/>
      <c r="O39" s="6"/>
    </row>
    <row r="40" spans="1:15" x14ac:dyDescent="0.3">
      <c r="A40" s="2"/>
      <c r="B40" s="2"/>
      <c r="C40" s="2"/>
      <c r="D40" s="5"/>
      <c r="E40" s="2"/>
      <c r="F40" s="2"/>
      <c r="G40" s="6"/>
      <c r="H40" s="6"/>
      <c r="I40" s="6"/>
      <c r="J40" s="6"/>
      <c r="K40" s="6"/>
      <c r="L40" s="6"/>
      <c r="M40" s="6"/>
      <c r="N40" s="6"/>
      <c r="O40" s="6"/>
    </row>
    <row r="41" spans="1:15" x14ac:dyDescent="0.3">
      <c r="A41" s="2"/>
      <c r="B41" s="2"/>
      <c r="C41" s="2"/>
      <c r="D41" s="5"/>
      <c r="E41" s="2"/>
      <c r="F41" s="2"/>
      <c r="G41" s="6"/>
      <c r="H41" s="6"/>
      <c r="I41" s="6"/>
      <c r="J41" s="6"/>
      <c r="K41" s="6"/>
      <c r="L41" s="6"/>
      <c r="M41" s="6"/>
      <c r="N41" s="6"/>
      <c r="O41" s="6"/>
    </row>
    <row r="42" spans="1:15" ht="19.5" x14ac:dyDescent="0.3">
      <c r="A42" s="2"/>
      <c r="B42" s="54" t="s">
        <v>22</v>
      </c>
      <c r="C42" s="54"/>
      <c r="D42" s="54"/>
      <c r="E42" s="54"/>
      <c r="F42" s="54"/>
      <c r="G42" s="54"/>
      <c r="H42" s="6"/>
      <c r="I42" s="6"/>
      <c r="J42" s="6"/>
      <c r="K42" s="6"/>
      <c r="L42" s="6"/>
      <c r="M42" s="6"/>
      <c r="N42" s="6"/>
      <c r="O42" s="6"/>
    </row>
    <row r="43" spans="1:15" x14ac:dyDescent="0.3">
      <c r="A43" s="2"/>
      <c r="B43" s="2"/>
      <c r="C43" s="2"/>
      <c r="D43" s="5"/>
      <c r="E43" s="2"/>
      <c r="F43" s="2"/>
      <c r="G43" s="6"/>
      <c r="H43" s="6"/>
      <c r="I43" s="6"/>
      <c r="J43" s="6"/>
      <c r="K43" s="6"/>
      <c r="L43" s="6"/>
      <c r="M43" s="6"/>
      <c r="N43" s="6"/>
      <c r="O43" s="6"/>
    </row>
    <row r="44" spans="1:15" x14ac:dyDescent="0.3">
      <c r="A44" s="2"/>
      <c r="B44" s="2"/>
      <c r="C44" s="34" t="s">
        <v>126</v>
      </c>
      <c r="D44" s="34" t="s">
        <v>17</v>
      </c>
      <c r="E44" s="34" t="s">
        <v>127</v>
      </c>
      <c r="F44" s="34" t="s">
        <v>17</v>
      </c>
      <c r="G44" s="6"/>
      <c r="H44" s="24" t="s">
        <v>6</v>
      </c>
      <c r="I44" s="24"/>
      <c r="J44" s="24"/>
      <c r="K44" s="24"/>
      <c r="L44" s="24"/>
      <c r="M44" s="24"/>
      <c r="N44" s="24"/>
      <c r="O44" s="6"/>
    </row>
    <row r="45" spans="1:15" x14ac:dyDescent="0.3">
      <c r="A45" s="2"/>
      <c r="B45" s="4" t="s">
        <v>23</v>
      </c>
      <c r="C45" s="29">
        <f>IFERROR(C22*C23*C24*C25,"insufficient data")</f>
        <v>0</v>
      </c>
      <c r="D45" s="27" t="s">
        <v>24</v>
      </c>
      <c r="E45" s="29" t="str">
        <f>IFERROR(E22*E23*E24*E25,"insufficient data")</f>
        <v>insufficient data</v>
      </c>
      <c r="F45" s="27" t="s">
        <v>24</v>
      </c>
      <c r="G45" s="2"/>
      <c r="H45" s="68" t="s">
        <v>25</v>
      </c>
      <c r="I45" s="69"/>
      <c r="J45" s="69"/>
      <c r="K45" s="69"/>
      <c r="L45" s="69"/>
      <c r="M45" s="69"/>
      <c r="N45" s="70"/>
      <c r="O45" s="6"/>
    </row>
    <row r="46" spans="1:15" x14ac:dyDescent="0.3">
      <c r="A46" s="2"/>
      <c r="B46" s="4" t="s">
        <v>26</v>
      </c>
      <c r="C46" s="29">
        <f>IFERROR(C22*C23*C24*C25,"insufficient data")</f>
        <v>0</v>
      </c>
      <c r="D46" s="27" t="s">
        <v>24</v>
      </c>
      <c r="E46" s="29" t="str">
        <f>IFERROR(E22*E23*E24*E25,"insufficient data")</f>
        <v>insufficient data</v>
      </c>
      <c r="F46" s="27" t="s">
        <v>24</v>
      </c>
      <c r="G46" s="2"/>
      <c r="H46" s="68" t="s">
        <v>27</v>
      </c>
      <c r="I46" s="69"/>
      <c r="J46" s="69"/>
      <c r="K46" s="69"/>
      <c r="L46" s="69"/>
      <c r="M46" s="69"/>
      <c r="N46" s="70"/>
      <c r="O46" s="6"/>
    </row>
    <row r="47" spans="1:15" x14ac:dyDescent="0.3">
      <c r="A47" s="2"/>
      <c r="B47" s="4" t="s">
        <v>131</v>
      </c>
      <c r="C47" s="29">
        <f>IFERROR(C46*D18,"insufficient data")</f>
        <v>0</v>
      </c>
      <c r="D47" s="27" t="s">
        <v>24</v>
      </c>
      <c r="E47" s="29" t="str">
        <f>IFERROR(E46*F18,"insufficient data")</f>
        <v>insufficient data</v>
      </c>
      <c r="F47" s="27" t="s">
        <v>24</v>
      </c>
      <c r="G47" s="2"/>
      <c r="H47" s="68" t="s">
        <v>129</v>
      </c>
      <c r="I47" s="69"/>
      <c r="J47" s="69"/>
      <c r="K47" s="69"/>
      <c r="L47" s="69"/>
      <c r="M47" s="69"/>
      <c r="N47" s="70"/>
      <c r="O47" s="6"/>
    </row>
    <row r="48" spans="1:15" x14ac:dyDescent="0.3">
      <c r="A48" s="2"/>
      <c r="B48" s="4" t="s">
        <v>28</v>
      </c>
      <c r="C48" s="30">
        <f>IFERROR(C45*D19/10^6,"insufficient data")</f>
        <v>0</v>
      </c>
      <c r="D48" s="27" t="s">
        <v>29</v>
      </c>
      <c r="E48" s="30" t="str">
        <f>IFERROR(E45*F19/10^6,"insufficient data")</f>
        <v>insufficient data</v>
      </c>
      <c r="F48" s="27" t="s">
        <v>29</v>
      </c>
      <c r="G48" s="2"/>
      <c r="H48" s="68" t="s">
        <v>130</v>
      </c>
      <c r="I48" s="69"/>
      <c r="J48" s="69"/>
      <c r="K48" s="69"/>
      <c r="L48" s="69"/>
      <c r="M48" s="69"/>
      <c r="N48" s="70"/>
      <c r="O48" s="6"/>
    </row>
    <row r="49" spans="1:15" x14ac:dyDescent="0.3">
      <c r="A49" s="2"/>
      <c r="B49" s="2"/>
      <c r="C49" s="2"/>
      <c r="D49" s="5"/>
      <c r="E49" s="2"/>
      <c r="F49" s="2"/>
      <c r="G49" s="6"/>
      <c r="H49" s="6"/>
      <c r="I49" s="6"/>
      <c r="J49" s="6"/>
      <c r="K49" s="6"/>
      <c r="L49" s="6"/>
      <c r="M49" s="6"/>
      <c r="N49" s="6"/>
      <c r="O49" s="6"/>
    </row>
    <row r="50" spans="1:15" ht="19.5" x14ac:dyDescent="0.3">
      <c r="A50" s="2"/>
      <c r="B50" s="54" t="s">
        <v>30</v>
      </c>
      <c r="C50" s="54"/>
      <c r="D50" s="54"/>
      <c r="E50" s="54"/>
      <c r="F50" s="54"/>
      <c r="G50" s="54"/>
      <c r="H50" s="6"/>
      <c r="I50" s="6"/>
      <c r="J50" s="6"/>
      <c r="K50" s="6"/>
      <c r="L50" s="6"/>
      <c r="M50" s="6"/>
      <c r="N50" s="6"/>
      <c r="O50" s="6"/>
    </row>
    <row r="51" spans="1:15" x14ac:dyDescent="0.3">
      <c r="A51" s="2"/>
      <c r="B51" s="2"/>
      <c r="C51" s="2"/>
      <c r="D51" s="2"/>
      <c r="E51" s="2"/>
      <c r="F51" s="2"/>
      <c r="G51" s="2"/>
      <c r="H51" s="2"/>
      <c r="I51" s="2"/>
      <c r="J51" s="2"/>
      <c r="K51" s="2"/>
      <c r="L51" s="2"/>
      <c r="M51" s="2"/>
      <c r="N51" s="2"/>
      <c r="O51" s="2"/>
    </row>
    <row r="52" spans="1:15" x14ac:dyDescent="0.3">
      <c r="A52" s="2"/>
      <c r="B52" s="2"/>
      <c r="C52" s="67"/>
      <c r="D52" s="67"/>
      <c r="E52" s="65"/>
      <c r="F52" s="66"/>
      <c r="G52" s="2"/>
      <c r="O52" s="2"/>
    </row>
    <row r="53" spans="1:15" ht="16.5" customHeight="1" x14ac:dyDescent="0.3">
      <c r="A53" s="2"/>
      <c r="B53" s="2"/>
      <c r="C53" s="56" t="s">
        <v>132</v>
      </c>
      <c r="D53" s="57"/>
      <c r="E53" s="57"/>
      <c r="F53" s="58"/>
      <c r="G53" s="2"/>
      <c r="O53" s="2"/>
    </row>
    <row r="54" spans="1:15" ht="16.5" customHeight="1" x14ac:dyDescent="0.3">
      <c r="A54" s="2"/>
      <c r="B54" s="2"/>
      <c r="C54" s="59"/>
      <c r="D54" s="60"/>
      <c r="E54" s="60"/>
      <c r="F54" s="61"/>
      <c r="G54" s="2"/>
      <c r="O54" s="2"/>
    </row>
    <row r="55" spans="1:15" ht="16.5" customHeight="1" x14ac:dyDescent="0.3">
      <c r="A55" s="2"/>
      <c r="B55" s="2"/>
      <c r="C55" s="59"/>
      <c r="D55" s="60"/>
      <c r="E55" s="60"/>
      <c r="F55" s="61"/>
      <c r="G55" s="2"/>
      <c r="O55" s="2"/>
    </row>
    <row r="56" spans="1:15" x14ac:dyDescent="0.3">
      <c r="A56" s="2"/>
      <c r="B56" s="2"/>
      <c r="C56" s="62"/>
      <c r="D56" s="63"/>
      <c r="E56" s="63"/>
      <c r="F56" s="64"/>
      <c r="G56" s="2"/>
      <c r="O56" s="2"/>
    </row>
    <row r="57" spans="1:15" x14ac:dyDescent="0.3">
      <c r="A57" s="2"/>
      <c r="B57" s="2"/>
      <c r="G57" s="2"/>
      <c r="O57" s="2"/>
    </row>
    <row r="58" spans="1:15" x14ac:dyDescent="0.3">
      <c r="A58" s="2"/>
      <c r="B58" s="2"/>
      <c r="C58" s="2"/>
      <c r="D58" s="2"/>
      <c r="E58" s="2"/>
      <c r="F58" s="2"/>
      <c r="G58" s="2"/>
      <c r="H58" s="2"/>
      <c r="I58" s="2"/>
      <c r="J58" s="2"/>
      <c r="K58" s="2"/>
      <c r="L58" s="2"/>
      <c r="M58" s="2"/>
      <c r="N58" s="2"/>
      <c r="O58" s="2"/>
    </row>
  </sheetData>
  <mergeCells count="29">
    <mergeCell ref="H16:N16"/>
    <mergeCell ref="H48:N48"/>
    <mergeCell ref="B50:G50"/>
    <mergeCell ref="D1:N1"/>
    <mergeCell ref="D2:N2"/>
    <mergeCell ref="H23:N23"/>
    <mergeCell ref="H24:N24"/>
    <mergeCell ref="H25:N25"/>
    <mergeCell ref="B3:G3"/>
    <mergeCell ref="H22:N22"/>
    <mergeCell ref="C10:F10"/>
    <mergeCell ref="H18:N18"/>
    <mergeCell ref="H19:N19"/>
    <mergeCell ref="H12:N12"/>
    <mergeCell ref="H13:N13"/>
    <mergeCell ref="H14:N14"/>
    <mergeCell ref="H15:N15"/>
    <mergeCell ref="H45:N45"/>
    <mergeCell ref="B36:G36"/>
    <mergeCell ref="B39:G39"/>
    <mergeCell ref="H46:N46"/>
    <mergeCell ref="H47:N47"/>
    <mergeCell ref="B27:G27"/>
    <mergeCell ref="B42:G42"/>
    <mergeCell ref="B30:G30"/>
    <mergeCell ref="B33:G33"/>
    <mergeCell ref="C53:F56"/>
    <mergeCell ref="E52:F52"/>
    <mergeCell ref="C52:D52"/>
  </mergeCells>
  <conditionalFormatting sqref="D17 F17">
    <cfRule type="cellIs" dxfId="0" priority="1" operator="notEqual">
      <formula>1</formula>
    </cfRule>
  </conditionalFormatting>
  <dataValidations count="5">
    <dataValidation type="list" allowBlank="1" showInputMessage="1" showErrorMessage="1" sqref="C5" xr:uid="{00000000-0002-0000-0000-000000000000}">
      <formula1>"EU values, National values"</formula1>
    </dataValidation>
    <dataValidation type="list" allowBlank="1" showInputMessage="1" showErrorMessage="1" sqref="C7" xr:uid="{00000000-0002-0000-0000-000001000000}">
      <formula1>final_end_use</formula1>
    </dataValidation>
    <dataValidation type="list" allowBlank="1" showInputMessage="1" showErrorMessage="1" sqref="C6" xr:uid="{00000000-0002-0000-0000-000002000000}">
      <formula1>country_for_saving</formula1>
    </dataValidation>
    <dataValidation type="list" allowBlank="1" showInputMessage="1" showErrorMessage="1" sqref="C8" xr:uid="{00000000-0002-0000-0000-000004000000}">
      <formula1>type_of_feedback</formula1>
    </dataValidation>
    <dataValidation type="list" allowBlank="1" showInputMessage="1" showErrorMessage="1" sqref="C12:C16 E12:E16" xr:uid="{239540D5-B90B-4EA2-B89F-BA136FB4A315}">
      <formula1>conversion_factor</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82"/>
  <sheetViews>
    <sheetView showGridLines="0" topLeftCell="A48" workbookViewId="0">
      <selection activeCell="A80" sqref="A80:XFD82"/>
    </sheetView>
  </sheetViews>
  <sheetFormatPr defaultColWidth="11.5546875" defaultRowHeight="15.75" x14ac:dyDescent="0.3"/>
  <cols>
    <col min="1" max="1" width="29.6640625" customWidth="1"/>
    <col min="2" max="2" width="16.21875" customWidth="1"/>
    <col min="3" max="3" width="19" customWidth="1"/>
    <col min="4" max="4" width="17.21875" customWidth="1"/>
  </cols>
  <sheetData>
    <row r="1" spans="1:3" ht="27" x14ac:dyDescent="0.45">
      <c r="A1" s="8" t="s">
        <v>31</v>
      </c>
    </row>
    <row r="2" spans="1:3" ht="33" x14ac:dyDescent="0.35">
      <c r="A2" s="9" t="s">
        <v>32</v>
      </c>
      <c r="B2" s="10" t="s">
        <v>33</v>
      </c>
      <c r="C2" s="10" t="s">
        <v>34</v>
      </c>
    </row>
    <row r="3" spans="1:3" x14ac:dyDescent="0.3">
      <c r="A3" s="43" t="s">
        <v>35</v>
      </c>
      <c r="B3" s="44">
        <v>133.30000000000001</v>
      </c>
      <c r="C3" s="45">
        <v>2.2813398011843931</v>
      </c>
    </row>
    <row r="4" spans="1:3" x14ac:dyDescent="0.3">
      <c r="A4" s="43" t="s">
        <v>36</v>
      </c>
      <c r="B4" s="44">
        <v>209.9</v>
      </c>
      <c r="C4" s="45">
        <v>1.6631285859362606</v>
      </c>
    </row>
    <row r="5" spans="1:3" x14ac:dyDescent="0.3">
      <c r="A5" s="43" t="s">
        <v>7</v>
      </c>
      <c r="B5" s="44">
        <v>201.96</v>
      </c>
      <c r="C5" s="45">
        <v>1.006997626587018</v>
      </c>
    </row>
    <row r="6" spans="1:3" x14ac:dyDescent="0.3">
      <c r="A6" s="43" t="s">
        <v>37</v>
      </c>
      <c r="B6" s="44">
        <v>266.76000000000005</v>
      </c>
      <c r="C6" s="45">
        <v>1.1187108392053828</v>
      </c>
    </row>
    <row r="7" spans="1:3" x14ac:dyDescent="0.3">
      <c r="A7" s="43" t="s">
        <v>38</v>
      </c>
      <c r="B7" s="44">
        <v>249.48000000000002</v>
      </c>
      <c r="C7" s="45">
        <v>1.1187108392053828</v>
      </c>
    </row>
    <row r="8" spans="1:3" x14ac:dyDescent="0.3">
      <c r="A8" s="43" t="s">
        <v>39</v>
      </c>
      <c r="B8" s="44">
        <v>0</v>
      </c>
      <c r="C8" s="45">
        <v>1.0008121069200384</v>
      </c>
    </row>
    <row r="9" spans="1:3" x14ac:dyDescent="0.3">
      <c r="A9" s="43" t="s">
        <v>40</v>
      </c>
      <c r="B9" s="44">
        <v>0</v>
      </c>
      <c r="C9" s="45">
        <v>1.0008121069200384</v>
      </c>
    </row>
    <row r="10" spans="1:3" x14ac:dyDescent="0.3">
      <c r="A10" s="43" t="s">
        <v>41</v>
      </c>
      <c r="B10" s="44">
        <v>0</v>
      </c>
      <c r="C10" s="45">
        <v>1.0008121069200384</v>
      </c>
    </row>
    <row r="11" spans="1:3" x14ac:dyDescent="0.3">
      <c r="A11" s="43" t="s">
        <v>42</v>
      </c>
      <c r="B11" s="44">
        <v>0</v>
      </c>
      <c r="C11" s="45">
        <v>1.0320594242406544</v>
      </c>
    </row>
    <row r="12" spans="1:3" x14ac:dyDescent="0.3">
      <c r="A12" s="43" t="s">
        <v>43</v>
      </c>
      <c r="B12" s="44">
        <v>0</v>
      </c>
      <c r="C12" s="45">
        <v>1.0008121069200384</v>
      </c>
    </row>
    <row r="13" spans="1:3" x14ac:dyDescent="0.3">
      <c r="A13" s="43" t="s">
        <v>44</v>
      </c>
      <c r="B13" s="44">
        <v>0</v>
      </c>
      <c r="C13" s="45">
        <v>1.0008121069200384</v>
      </c>
    </row>
    <row r="14" spans="1:3" x14ac:dyDescent="0.3">
      <c r="A14" s="43" t="s">
        <v>45</v>
      </c>
      <c r="B14" s="44">
        <v>258.84000000000003</v>
      </c>
      <c r="C14" s="45">
        <v>1.1187108392053828</v>
      </c>
    </row>
    <row r="15" spans="1:3" x14ac:dyDescent="0.3">
      <c r="A15" s="43" t="s">
        <v>46</v>
      </c>
      <c r="B15" s="44">
        <v>227.16000000000003</v>
      </c>
      <c r="C15" s="45">
        <v>1.1187108392053828</v>
      </c>
    </row>
    <row r="16" spans="1:3" x14ac:dyDescent="0.3">
      <c r="A16" s="43" t="s">
        <v>47</v>
      </c>
      <c r="B16" s="44">
        <v>263.88000000000005</v>
      </c>
      <c r="C16" s="45">
        <v>1.1187108392053828</v>
      </c>
    </row>
    <row r="17" spans="1:3" x14ac:dyDescent="0.3">
      <c r="A17" s="43" t="s">
        <v>48</v>
      </c>
      <c r="B17" s="44">
        <v>231.12000000000003</v>
      </c>
      <c r="C17" s="45">
        <v>1.1187108392053828</v>
      </c>
    </row>
    <row r="18" spans="1:3" x14ac:dyDescent="0.3">
      <c r="A18" s="43" t="s">
        <v>49</v>
      </c>
      <c r="B18" s="44">
        <v>351.00000000000006</v>
      </c>
      <c r="C18" s="45">
        <v>1.1187108392053828</v>
      </c>
    </row>
    <row r="19" spans="1:3" x14ac:dyDescent="0.3">
      <c r="A19" s="43" t="s">
        <v>50</v>
      </c>
      <c r="B19" s="44">
        <v>207.36</v>
      </c>
      <c r="C19" s="45">
        <v>1.1187108392053828</v>
      </c>
    </row>
    <row r="20" spans="1:3" x14ac:dyDescent="0.3">
      <c r="A20" s="43" t="s">
        <v>51</v>
      </c>
      <c r="B20" s="44">
        <v>278.64000000000004</v>
      </c>
      <c r="C20" s="45">
        <v>1.1187108392053828</v>
      </c>
    </row>
    <row r="21" spans="1:3" x14ac:dyDescent="0.3">
      <c r="A21" s="43" t="s">
        <v>52</v>
      </c>
      <c r="B21" s="44">
        <v>263.88000000000005</v>
      </c>
      <c r="C21" s="45">
        <v>1.1187108392053828</v>
      </c>
    </row>
    <row r="22" spans="1:3" x14ac:dyDescent="0.3">
      <c r="A22" s="43" t="s">
        <v>53</v>
      </c>
      <c r="B22" s="44">
        <v>263.88000000000005</v>
      </c>
      <c r="C22" s="45">
        <v>1.1187108392053828</v>
      </c>
    </row>
    <row r="23" spans="1:3" x14ac:dyDescent="0.3">
      <c r="A23" s="43" t="s">
        <v>54</v>
      </c>
      <c r="B23" s="44">
        <v>353.88000000000005</v>
      </c>
      <c r="C23" s="45">
        <v>1.0023608529460037</v>
      </c>
    </row>
    <row r="24" spans="1:3" x14ac:dyDescent="0.3">
      <c r="A24" s="43" t="s">
        <v>55</v>
      </c>
      <c r="B24" s="44">
        <v>363.6</v>
      </c>
      <c r="C24" s="45">
        <v>1.0023608529460037</v>
      </c>
    </row>
    <row r="25" spans="1:3" x14ac:dyDescent="0.3">
      <c r="A25" s="43" t="s">
        <v>56</v>
      </c>
      <c r="B25" s="44">
        <v>0</v>
      </c>
      <c r="C25" s="45">
        <v>1.0008121069200384</v>
      </c>
    </row>
    <row r="26" spans="1:3" x14ac:dyDescent="0.3">
      <c r="A26" s="43" t="s">
        <v>57</v>
      </c>
      <c r="B26" s="44">
        <v>290.52000000000004</v>
      </c>
      <c r="C26" s="45">
        <v>1.0023608529460037</v>
      </c>
    </row>
    <row r="27" spans="1:3" x14ac:dyDescent="0.3">
      <c r="A27" s="43" t="s">
        <v>58</v>
      </c>
      <c r="B27" s="44">
        <v>385.20000000000005</v>
      </c>
      <c r="C27" s="45">
        <v>1.0023608529460037</v>
      </c>
    </row>
    <row r="28" spans="1:3" x14ac:dyDescent="0.3">
      <c r="A28" s="43" t="s">
        <v>59</v>
      </c>
      <c r="B28" s="44">
        <v>340.56000000000006</v>
      </c>
      <c r="C28" s="45">
        <v>1.0023608529460037</v>
      </c>
    </row>
    <row r="29" spans="1:3" x14ac:dyDescent="0.3">
      <c r="A29" s="43" t="s">
        <v>60</v>
      </c>
      <c r="B29" s="44">
        <v>351.00000000000006</v>
      </c>
      <c r="C29" s="45">
        <v>1.0023608529460037</v>
      </c>
    </row>
    <row r="30" spans="1:3" x14ac:dyDescent="0.3">
      <c r="A30" s="43" t="s">
        <v>61</v>
      </c>
      <c r="B30" s="44">
        <v>345.96000000000004</v>
      </c>
      <c r="C30" s="45">
        <v>1.0023608529460037</v>
      </c>
    </row>
    <row r="31" spans="1:3" x14ac:dyDescent="0.3">
      <c r="A31" s="43" t="s">
        <v>62</v>
      </c>
      <c r="B31" s="44">
        <v>340.56000000000006</v>
      </c>
      <c r="C31" s="45">
        <v>1.0023608529460037</v>
      </c>
    </row>
    <row r="32" spans="1:3" x14ac:dyDescent="0.3">
      <c r="A32" s="43" t="s">
        <v>63</v>
      </c>
      <c r="B32" s="44">
        <v>514.80000000000007</v>
      </c>
      <c r="C32" s="45">
        <v>1.0000437657748948</v>
      </c>
    </row>
    <row r="33" spans="1:4" x14ac:dyDescent="0.3">
      <c r="A33" s="43" t="s">
        <v>64</v>
      </c>
      <c r="B33" s="44">
        <v>936.00000000000011</v>
      </c>
      <c r="C33" s="45">
        <v>1.1020923472909578</v>
      </c>
    </row>
    <row r="34" spans="1:4" x14ac:dyDescent="0.3">
      <c r="A34" s="43" t="s">
        <v>65</v>
      </c>
      <c r="B34" s="44">
        <v>159.84</v>
      </c>
      <c r="C34" s="45">
        <v>1.1020923472909578</v>
      </c>
    </row>
    <row r="35" spans="1:4" x14ac:dyDescent="0.3">
      <c r="A35" s="43" t="s">
        <v>66</v>
      </c>
      <c r="B35" s="44">
        <v>655.20000000000005</v>
      </c>
      <c r="C35" s="45">
        <v>1.1020923472909578</v>
      </c>
    </row>
    <row r="36" spans="1:4" x14ac:dyDescent="0.3">
      <c r="A36" s="43" t="s">
        <v>67</v>
      </c>
      <c r="B36" s="44">
        <v>385.20000000000005</v>
      </c>
      <c r="C36" s="45">
        <v>0.99999999999999978</v>
      </c>
    </row>
    <row r="37" spans="1:4" x14ac:dyDescent="0.3">
      <c r="A37" s="43" t="s">
        <v>68</v>
      </c>
      <c r="B37" s="44">
        <v>381.6</v>
      </c>
      <c r="C37" s="45">
        <v>0.99999999999999978</v>
      </c>
    </row>
    <row r="38" spans="1:4" ht="27" x14ac:dyDescent="0.45">
      <c r="A38" s="8" t="s">
        <v>69</v>
      </c>
    </row>
    <row r="40" spans="1:4" ht="82.5" x14ac:dyDescent="0.3">
      <c r="A40" s="46" t="s">
        <v>78</v>
      </c>
      <c r="B40" s="46" t="s">
        <v>109</v>
      </c>
      <c r="C40" s="46" t="s">
        <v>110</v>
      </c>
      <c r="D40" s="46" t="s">
        <v>111</v>
      </c>
    </row>
    <row r="41" spans="1:4" ht="15" customHeight="1" x14ac:dyDescent="0.3">
      <c r="A41" s="47" t="s">
        <v>80</v>
      </c>
      <c r="B41" s="53">
        <v>4654.58</v>
      </c>
      <c r="C41" s="53">
        <v>7583.86</v>
      </c>
      <c r="D41" s="53">
        <v>11742.55</v>
      </c>
    </row>
    <row r="42" spans="1:4" ht="15.6" customHeight="1" x14ac:dyDescent="0.3">
      <c r="A42" s="47" t="s">
        <v>81</v>
      </c>
      <c r="B42" s="53">
        <v>3838.4</v>
      </c>
      <c r="C42" s="53">
        <v>6443.27</v>
      </c>
      <c r="D42" s="53">
        <v>12502.88</v>
      </c>
    </row>
    <row r="43" spans="1:4" ht="15" customHeight="1" x14ac:dyDescent="0.3">
      <c r="A43" s="47" t="s">
        <v>82</v>
      </c>
      <c r="B43" s="53">
        <v>3754.16</v>
      </c>
      <c r="C43" s="53">
        <v>2956.74</v>
      </c>
      <c r="D43" s="53">
        <v>3823.72</v>
      </c>
    </row>
    <row r="44" spans="1:4" ht="15.6" customHeight="1" x14ac:dyDescent="0.3">
      <c r="A44" s="47" t="s">
        <v>83</v>
      </c>
      <c r="B44" s="53">
        <v>4216.25</v>
      </c>
      <c r="C44" s="53">
        <v>5062.84</v>
      </c>
      <c r="D44" s="53">
        <v>9951.7199999999993</v>
      </c>
    </row>
    <row r="45" spans="1:4" ht="15" customHeight="1" x14ac:dyDescent="0.3">
      <c r="A45" s="47" t="s">
        <v>84</v>
      </c>
      <c r="B45" s="53">
        <v>5328.79</v>
      </c>
      <c r="C45" s="53">
        <v>2561.23</v>
      </c>
      <c r="D45" s="53">
        <v>5484.02</v>
      </c>
    </row>
    <row r="46" spans="1:4" ht="15.6" customHeight="1" x14ac:dyDescent="0.3">
      <c r="A46" s="47" t="s">
        <v>85</v>
      </c>
      <c r="B46" s="53">
        <v>3206.9</v>
      </c>
      <c r="C46" s="53">
        <v>8567.7999999999993</v>
      </c>
      <c r="D46" s="53">
        <v>11458.61</v>
      </c>
    </row>
    <row r="47" spans="1:4" ht="15" customHeight="1" x14ac:dyDescent="0.3">
      <c r="A47" s="47" t="s">
        <v>86</v>
      </c>
      <c r="B47" s="53">
        <v>3927.4</v>
      </c>
      <c r="C47" s="53">
        <v>5571.89</v>
      </c>
      <c r="D47" s="53">
        <v>12060.06</v>
      </c>
    </row>
    <row r="48" spans="1:4" ht="15.6" customHeight="1" x14ac:dyDescent="0.3">
      <c r="A48" s="47" t="s">
        <v>87</v>
      </c>
      <c r="B48" s="53">
        <v>3225.8</v>
      </c>
      <c r="C48" s="53">
        <v>9673.39</v>
      </c>
      <c r="D48" s="53">
        <v>10202.56</v>
      </c>
    </row>
    <row r="49" spans="1:4" ht="15" customHeight="1" x14ac:dyDescent="0.3">
      <c r="A49" s="47" t="s">
        <v>88</v>
      </c>
      <c r="B49" s="53">
        <v>8309.44</v>
      </c>
      <c r="C49" s="53">
        <v>7980.9</v>
      </c>
      <c r="D49" s="53">
        <v>17598.05</v>
      </c>
    </row>
    <row r="50" spans="1:4" ht="15.6" customHeight="1" x14ac:dyDescent="0.3">
      <c r="A50" s="47" t="s">
        <v>89</v>
      </c>
      <c r="B50" s="53">
        <v>5314.94</v>
      </c>
      <c r="C50" s="53">
        <v>5973.06</v>
      </c>
      <c r="D50" s="53">
        <v>7554.68</v>
      </c>
    </row>
    <row r="51" spans="1:4" ht="15" customHeight="1" x14ac:dyDescent="0.3">
      <c r="A51" s="47" t="s">
        <v>90</v>
      </c>
      <c r="B51" s="53">
        <v>3134.18</v>
      </c>
      <c r="C51" s="53">
        <v>7242.33</v>
      </c>
      <c r="D51" s="53">
        <v>9685.01</v>
      </c>
    </row>
    <row r="52" spans="1:4" ht="15.6" customHeight="1" x14ac:dyDescent="0.3">
      <c r="A52" s="47" t="s">
        <v>91</v>
      </c>
      <c r="B52" s="53">
        <v>3738.15</v>
      </c>
      <c r="C52" s="53" t="s">
        <v>79</v>
      </c>
      <c r="D52" s="53" t="s">
        <v>79</v>
      </c>
    </row>
    <row r="53" spans="1:4" ht="15" customHeight="1" x14ac:dyDescent="0.3">
      <c r="A53" s="47" t="s">
        <v>92</v>
      </c>
      <c r="B53" s="53">
        <v>2816.84</v>
      </c>
      <c r="C53" s="53">
        <v>8670.0300000000007</v>
      </c>
      <c r="D53" s="53">
        <v>10150.66</v>
      </c>
    </row>
    <row r="54" spans="1:4" ht="15.6" customHeight="1" x14ac:dyDescent="0.3">
      <c r="A54" s="47" t="s">
        <v>93</v>
      </c>
      <c r="B54" s="53">
        <v>4304.29</v>
      </c>
      <c r="C54" s="53">
        <v>9642.4</v>
      </c>
      <c r="D54" s="53">
        <v>11158.54</v>
      </c>
    </row>
    <row r="55" spans="1:4" ht="15" customHeight="1" x14ac:dyDescent="0.3">
      <c r="A55" s="47" t="s">
        <v>94</v>
      </c>
      <c r="B55" s="53">
        <v>2523.44</v>
      </c>
      <c r="C55" s="53">
        <v>4347.7</v>
      </c>
      <c r="D55" s="53">
        <v>7826.44</v>
      </c>
    </row>
    <row r="56" spans="1:4" ht="15.6" customHeight="1" x14ac:dyDescent="0.3">
      <c r="A56" s="47" t="s">
        <v>95</v>
      </c>
      <c r="B56" s="53">
        <v>1905.04</v>
      </c>
      <c r="C56" s="53">
        <v>7867.61</v>
      </c>
      <c r="D56" s="53">
        <v>9414.1299999999992</v>
      </c>
    </row>
    <row r="57" spans="1:4" ht="15" customHeight="1" x14ac:dyDescent="0.3">
      <c r="A57" s="47" t="s">
        <v>96</v>
      </c>
      <c r="B57" s="53">
        <v>2226.3200000000002</v>
      </c>
      <c r="C57" s="53">
        <v>7031.34</v>
      </c>
      <c r="D57" s="53">
        <v>7165.31</v>
      </c>
    </row>
    <row r="58" spans="1:4" ht="15.6" customHeight="1" x14ac:dyDescent="0.3">
      <c r="A58" s="47" t="s">
        <v>97</v>
      </c>
      <c r="B58" s="53">
        <v>3564.2</v>
      </c>
      <c r="C58" s="53">
        <v>7169.8</v>
      </c>
      <c r="D58" s="53">
        <v>18797.650000000001</v>
      </c>
    </row>
    <row r="59" spans="1:4" ht="15" customHeight="1" x14ac:dyDescent="0.3">
      <c r="A59" s="47" t="s">
        <v>98</v>
      </c>
      <c r="B59" s="53">
        <v>4199.3100000000004</v>
      </c>
      <c r="C59" s="53">
        <v>925.5</v>
      </c>
      <c r="D59" s="53">
        <v>1392.58</v>
      </c>
    </row>
    <row r="60" spans="1:4" ht="15.6" customHeight="1" x14ac:dyDescent="0.3">
      <c r="A60" s="47" t="s">
        <v>99</v>
      </c>
      <c r="B60" s="53">
        <v>2948.68</v>
      </c>
      <c r="C60" s="53">
        <v>5577.07</v>
      </c>
      <c r="D60" s="53">
        <v>7808.56</v>
      </c>
    </row>
    <row r="61" spans="1:4" ht="15" customHeight="1" x14ac:dyDescent="0.3">
      <c r="A61" s="47" t="s">
        <v>100</v>
      </c>
      <c r="B61" s="53">
        <v>2016.41</v>
      </c>
      <c r="C61" s="53">
        <v>7700.8</v>
      </c>
      <c r="D61" s="53">
        <v>9049.61</v>
      </c>
    </row>
    <row r="62" spans="1:4" ht="15.6" customHeight="1" x14ac:dyDescent="0.3">
      <c r="A62" s="47" t="s">
        <v>101</v>
      </c>
      <c r="B62" s="53">
        <v>3187.76</v>
      </c>
      <c r="C62" s="53">
        <v>809.58</v>
      </c>
      <c r="D62" s="53">
        <v>1158.78</v>
      </c>
    </row>
    <row r="63" spans="1:4" ht="15" customHeight="1" x14ac:dyDescent="0.3">
      <c r="A63" s="47" t="s">
        <v>102</v>
      </c>
      <c r="B63" s="53">
        <v>1729.78</v>
      </c>
      <c r="C63" s="53">
        <v>5705.91</v>
      </c>
      <c r="D63" s="53">
        <v>6344.9</v>
      </c>
    </row>
    <row r="64" spans="1:4" ht="15.6" customHeight="1" x14ac:dyDescent="0.3">
      <c r="A64" s="47" t="s">
        <v>103</v>
      </c>
      <c r="B64" s="53">
        <v>2697.64</v>
      </c>
      <c r="C64" s="53">
        <v>5824.78</v>
      </c>
      <c r="D64" s="53">
        <v>6776.09</v>
      </c>
    </row>
    <row r="65" spans="1:4" ht="15" customHeight="1" x14ac:dyDescent="0.3">
      <c r="A65" s="47" t="s">
        <v>104</v>
      </c>
      <c r="B65" s="53">
        <v>3717.77</v>
      </c>
      <c r="C65" s="53">
        <v>6125.92</v>
      </c>
      <c r="D65" s="53">
        <v>8068.41</v>
      </c>
    </row>
    <row r="66" spans="1:4" ht="15.6" customHeight="1" x14ac:dyDescent="0.3">
      <c r="A66" s="47" t="s">
        <v>105</v>
      </c>
      <c r="B66" s="53">
        <v>3889.06</v>
      </c>
      <c r="C66" s="53">
        <v>2398.6999999999998</v>
      </c>
      <c r="D66" s="53">
        <v>3543.4</v>
      </c>
    </row>
    <row r="67" spans="1:4" ht="16.5" x14ac:dyDescent="0.3">
      <c r="A67" s="47" t="s">
        <v>106</v>
      </c>
      <c r="B67" s="53">
        <v>8268.64</v>
      </c>
      <c r="C67" s="53">
        <v>7219.05</v>
      </c>
      <c r="D67" s="53">
        <v>14843.62</v>
      </c>
    </row>
    <row r="68" spans="1:4" x14ac:dyDescent="0.3">
      <c r="A68" s="77" t="s">
        <v>112</v>
      </c>
      <c r="B68" s="77"/>
      <c r="C68" s="77"/>
      <c r="D68" s="77"/>
    </row>
    <row r="69" spans="1:4" x14ac:dyDescent="0.3">
      <c r="A69" s="77" t="s">
        <v>113</v>
      </c>
      <c r="B69" s="77"/>
      <c r="C69" s="77"/>
      <c r="D69" s="77"/>
    </row>
    <row r="71" spans="1:4" ht="33" x14ac:dyDescent="0.3">
      <c r="A71" s="48" t="s">
        <v>114</v>
      </c>
      <c r="B71" s="48" t="s">
        <v>115</v>
      </c>
      <c r="C71" s="49" t="s">
        <v>70</v>
      </c>
    </row>
    <row r="72" spans="1:4" ht="16.5" x14ac:dyDescent="0.3">
      <c r="A72" s="50" t="s">
        <v>35</v>
      </c>
      <c r="B72" s="51" t="s">
        <v>71</v>
      </c>
      <c r="C72" s="52">
        <v>2.3E-2</v>
      </c>
    </row>
    <row r="73" spans="1:4" ht="33" x14ac:dyDescent="0.3">
      <c r="A73" s="50" t="s">
        <v>35</v>
      </c>
      <c r="B73" s="51" t="s">
        <v>72</v>
      </c>
      <c r="C73" s="52">
        <v>3.5000000000000003E-2</v>
      </c>
    </row>
    <row r="74" spans="1:4" ht="16.5" x14ac:dyDescent="0.3">
      <c r="A74" s="50" t="s">
        <v>73</v>
      </c>
      <c r="B74" s="51" t="s">
        <v>71</v>
      </c>
      <c r="C74" s="52">
        <v>0.02</v>
      </c>
    </row>
    <row r="75" spans="1:4" ht="33" x14ac:dyDescent="0.3">
      <c r="A75" s="50" t="s">
        <v>73</v>
      </c>
      <c r="B75" s="51" t="s">
        <v>72</v>
      </c>
      <c r="C75" s="52">
        <v>0.03</v>
      </c>
    </row>
    <row r="76" spans="1:4" ht="16.5" x14ac:dyDescent="0.3">
      <c r="A76" s="50" t="s">
        <v>74</v>
      </c>
      <c r="B76" s="51" t="s">
        <v>71</v>
      </c>
      <c r="C76" s="52">
        <v>3.4000000000000002E-2</v>
      </c>
    </row>
    <row r="77" spans="1:4" ht="33" x14ac:dyDescent="0.3">
      <c r="A77" s="50" t="s">
        <v>74</v>
      </c>
      <c r="B77" s="51" t="s">
        <v>72</v>
      </c>
      <c r="C77" s="52">
        <v>3.5999999999999997E-2</v>
      </c>
    </row>
    <row r="80" spans="1:4" ht="16.5" hidden="1" x14ac:dyDescent="0.3">
      <c r="A80" s="50" t="s">
        <v>35</v>
      </c>
    </row>
    <row r="81" spans="1:1" ht="16.5" hidden="1" x14ac:dyDescent="0.3">
      <c r="A81" s="50" t="s">
        <v>73</v>
      </c>
    </row>
    <row r="82" spans="1:1" ht="16.5" hidden="1" x14ac:dyDescent="0.3">
      <c r="A82" s="50" t="s">
        <v>74</v>
      </c>
    </row>
  </sheetData>
  <sortState xmlns:xlrd2="http://schemas.microsoft.com/office/spreadsheetml/2017/richdata2" ref="A3:C37">
    <sortCondition ref="A3:A37"/>
  </sortState>
  <mergeCells count="2">
    <mergeCell ref="A68:D68"/>
    <mergeCell ref="A69:D6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37"/>
  <sheetViews>
    <sheetView showGridLines="0" workbookViewId="0">
      <selection activeCell="B3" sqref="B3"/>
    </sheetView>
  </sheetViews>
  <sheetFormatPr defaultColWidth="11.5546875" defaultRowHeight="15.75" x14ac:dyDescent="0.3"/>
  <cols>
    <col min="1" max="1" width="29.6640625" customWidth="1"/>
    <col min="2" max="3" width="16.44140625" customWidth="1"/>
    <col min="4" max="4" width="13" customWidth="1"/>
  </cols>
  <sheetData>
    <row r="1" spans="1:3" ht="27" x14ac:dyDescent="0.45">
      <c r="A1" s="8" t="s">
        <v>31</v>
      </c>
    </row>
    <row r="2" spans="1:3" ht="33" x14ac:dyDescent="0.35">
      <c r="A2" s="9" t="s">
        <v>32</v>
      </c>
      <c r="B2" s="10" t="s">
        <v>33</v>
      </c>
      <c r="C2" s="10" t="s">
        <v>34</v>
      </c>
    </row>
    <row r="3" spans="1:3" x14ac:dyDescent="0.3">
      <c r="A3" s="43" t="s">
        <v>35</v>
      </c>
      <c r="B3" s="18"/>
      <c r="C3" s="28"/>
    </row>
    <row r="4" spans="1:3" x14ac:dyDescent="0.3">
      <c r="A4" s="43" t="s">
        <v>36</v>
      </c>
      <c r="B4" s="18"/>
      <c r="C4" s="28"/>
    </row>
    <row r="5" spans="1:3" x14ac:dyDescent="0.3">
      <c r="A5" s="43" t="s">
        <v>7</v>
      </c>
      <c r="B5" s="18"/>
      <c r="C5" s="28"/>
    </row>
    <row r="6" spans="1:3" x14ac:dyDescent="0.3">
      <c r="A6" s="43" t="s">
        <v>37</v>
      </c>
      <c r="B6" s="18"/>
      <c r="C6" s="28"/>
    </row>
    <row r="7" spans="1:3" x14ac:dyDescent="0.3">
      <c r="A7" s="43" t="s">
        <v>38</v>
      </c>
      <c r="B7" s="18"/>
      <c r="C7" s="28"/>
    </row>
    <row r="8" spans="1:3" x14ac:dyDescent="0.3">
      <c r="A8" s="43" t="s">
        <v>39</v>
      </c>
      <c r="B8" s="18"/>
      <c r="C8" s="28"/>
    </row>
    <row r="9" spans="1:3" x14ac:dyDescent="0.3">
      <c r="A9" s="43" t="s">
        <v>40</v>
      </c>
      <c r="B9" s="18"/>
      <c r="C9" s="28"/>
    </row>
    <row r="10" spans="1:3" x14ac:dyDescent="0.3">
      <c r="A10" s="43" t="s">
        <v>41</v>
      </c>
      <c r="B10" s="18"/>
      <c r="C10" s="28"/>
    </row>
    <row r="11" spans="1:3" x14ac:dyDescent="0.3">
      <c r="A11" s="43" t="s">
        <v>42</v>
      </c>
      <c r="B11" s="18"/>
      <c r="C11" s="28"/>
    </row>
    <row r="12" spans="1:3" x14ac:dyDescent="0.3">
      <c r="A12" s="43" t="s">
        <v>43</v>
      </c>
      <c r="B12" s="18"/>
      <c r="C12" s="28"/>
    </row>
    <row r="13" spans="1:3" x14ac:dyDescent="0.3">
      <c r="A13" s="43" t="s">
        <v>44</v>
      </c>
      <c r="B13" s="18"/>
      <c r="C13" s="28"/>
    </row>
    <row r="14" spans="1:3" x14ac:dyDescent="0.3">
      <c r="A14" s="43" t="s">
        <v>45</v>
      </c>
      <c r="B14" s="18"/>
      <c r="C14" s="28"/>
    </row>
    <row r="15" spans="1:3" x14ac:dyDescent="0.3">
      <c r="A15" s="43" t="s">
        <v>46</v>
      </c>
      <c r="B15" s="18"/>
      <c r="C15" s="28"/>
    </row>
    <row r="16" spans="1:3" x14ac:dyDescent="0.3">
      <c r="A16" s="43" t="s">
        <v>47</v>
      </c>
      <c r="B16" s="18"/>
      <c r="C16" s="28"/>
    </row>
    <row r="17" spans="1:3" x14ac:dyDescent="0.3">
      <c r="A17" s="43" t="s">
        <v>48</v>
      </c>
      <c r="B17" s="18"/>
      <c r="C17" s="28"/>
    </row>
    <row r="18" spans="1:3" x14ac:dyDescent="0.3">
      <c r="A18" s="43" t="s">
        <v>49</v>
      </c>
      <c r="B18" s="18"/>
      <c r="C18" s="28"/>
    </row>
    <row r="19" spans="1:3" x14ac:dyDescent="0.3">
      <c r="A19" s="43" t="s">
        <v>50</v>
      </c>
      <c r="B19" s="18"/>
      <c r="C19" s="28"/>
    </row>
    <row r="20" spans="1:3" x14ac:dyDescent="0.3">
      <c r="A20" s="43" t="s">
        <v>51</v>
      </c>
      <c r="B20" s="18"/>
      <c r="C20" s="28"/>
    </row>
    <row r="21" spans="1:3" x14ac:dyDescent="0.3">
      <c r="A21" s="43" t="s">
        <v>52</v>
      </c>
      <c r="B21" s="18"/>
      <c r="C21" s="28"/>
    </row>
    <row r="22" spans="1:3" x14ac:dyDescent="0.3">
      <c r="A22" s="43" t="s">
        <v>53</v>
      </c>
      <c r="B22" s="18"/>
      <c r="C22" s="28"/>
    </row>
    <row r="23" spans="1:3" x14ac:dyDescent="0.3">
      <c r="A23" s="43" t="s">
        <v>54</v>
      </c>
      <c r="B23" s="18"/>
      <c r="C23" s="28"/>
    </row>
    <row r="24" spans="1:3" x14ac:dyDescent="0.3">
      <c r="A24" s="43" t="s">
        <v>55</v>
      </c>
      <c r="B24" s="18"/>
      <c r="C24" s="28"/>
    </row>
    <row r="25" spans="1:3" x14ac:dyDescent="0.3">
      <c r="A25" s="43" t="s">
        <v>56</v>
      </c>
      <c r="B25" s="18"/>
      <c r="C25" s="28"/>
    </row>
    <row r="26" spans="1:3" x14ac:dyDescent="0.3">
      <c r="A26" s="43" t="s">
        <v>57</v>
      </c>
      <c r="B26" s="18"/>
      <c r="C26" s="28"/>
    </row>
    <row r="27" spans="1:3" x14ac:dyDescent="0.3">
      <c r="A27" s="43" t="s">
        <v>58</v>
      </c>
      <c r="B27" s="18"/>
      <c r="C27" s="28"/>
    </row>
    <row r="28" spans="1:3" x14ac:dyDescent="0.3">
      <c r="A28" s="43" t="s">
        <v>59</v>
      </c>
      <c r="B28" s="18"/>
      <c r="C28" s="28"/>
    </row>
    <row r="29" spans="1:3" x14ac:dyDescent="0.3">
      <c r="A29" s="43" t="s">
        <v>60</v>
      </c>
      <c r="B29" s="18"/>
      <c r="C29" s="28"/>
    </row>
    <row r="30" spans="1:3" x14ac:dyDescent="0.3">
      <c r="A30" s="43" t="s">
        <v>61</v>
      </c>
      <c r="B30" s="18"/>
      <c r="C30" s="28"/>
    </row>
    <row r="31" spans="1:3" x14ac:dyDescent="0.3">
      <c r="A31" s="43" t="s">
        <v>62</v>
      </c>
      <c r="B31" s="18"/>
      <c r="C31" s="28"/>
    </row>
    <row r="32" spans="1:3" x14ac:dyDescent="0.3">
      <c r="A32" s="43" t="s">
        <v>63</v>
      </c>
      <c r="B32" s="18"/>
      <c r="C32" s="28"/>
    </row>
    <row r="33" spans="1:3" x14ac:dyDescent="0.3">
      <c r="A33" s="43" t="s">
        <v>64</v>
      </c>
      <c r="B33" s="18"/>
      <c r="C33" s="28"/>
    </row>
    <row r="34" spans="1:3" x14ac:dyDescent="0.3">
      <c r="A34" s="43" t="s">
        <v>65</v>
      </c>
      <c r="B34" s="18"/>
      <c r="C34" s="28"/>
    </row>
    <row r="35" spans="1:3" x14ac:dyDescent="0.3">
      <c r="A35" s="43" t="s">
        <v>66</v>
      </c>
      <c r="B35" s="18"/>
      <c r="C35" s="28"/>
    </row>
    <row r="36" spans="1:3" x14ac:dyDescent="0.3">
      <c r="A36" s="43" t="s">
        <v>67</v>
      </c>
      <c r="B36" s="18"/>
      <c r="C36" s="28"/>
    </row>
    <row r="37" spans="1:3" x14ac:dyDescent="0.3">
      <c r="A37" s="43" t="s">
        <v>68</v>
      </c>
      <c r="B37" s="18"/>
      <c r="C37" s="28"/>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68637E175DCF4E9F005BE1951F7B56" ma:contentTypeVersion="2" ma:contentTypeDescription="Crée un document." ma:contentTypeScope="" ma:versionID="85fe809e27aa1138a1903e2cc5b549d5">
  <xsd:schema xmlns:xsd="http://www.w3.org/2001/XMLSchema" xmlns:xs="http://www.w3.org/2001/XMLSchema" xmlns:p="http://schemas.microsoft.com/office/2006/metadata/properties" xmlns:ns2="59851635-a87a-4eb9-a0b0-217756d90588" targetNamespace="http://schemas.microsoft.com/office/2006/metadata/properties" ma:root="true" ma:fieldsID="9693a21ad706a544b3e20bae94dcd8b7" ns2:_="">
    <xsd:import namespace="59851635-a87a-4eb9-a0b0-217756d9058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51635-a87a-4eb9-a0b0-217756d905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61AC17-B37F-438C-9C79-FFDA9FC1594F}">
  <ds:schemaRefs>
    <ds:schemaRef ds:uri="http://schemas.microsoft.com/sharepoint/v3/contenttype/forms"/>
  </ds:schemaRefs>
</ds:datastoreItem>
</file>

<file path=customXml/itemProps2.xml><?xml version="1.0" encoding="utf-8"?>
<ds:datastoreItem xmlns:ds="http://schemas.openxmlformats.org/officeDocument/2006/customXml" ds:itemID="{0A0DA8F2-02E3-4513-8BDA-35F160FD365A}">
  <ds:schemaRefs>
    <ds:schemaRef ds:uri="http://schemas.microsoft.com/office/2006/metadata/properties"/>
    <ds:schemaRef ds:uri="http://schemas.microsoft.com/office/infopath/2007/PartnerControls"/>
    <ds:schemaRef ds:uri="805189cf-fef7-433e-a29b-789f2148ed27"/>
    <ds:schemaRef ds:uri="0785da67-c744-4911-81db-2ead95452af7"/>
  </ds:schemaRefs>
</ds:datastoreItem>
</file>

<file path=customXml/itemProps3.xml><?xml version="1.0" encoding="utf-8"?>
<ds:datastoreItem xmlns:ds="http://schemas.openxmlformats.org/officeDocument/2006/customXml" ds:itemID="{32B89D1D-38C1-4ED7-996B-E1F3AA4A75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851635-a87a-4eb9-a0b0-217756d90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Calculation</vt:lpstr>
      <vt:lpstr>conversion_factor</vt:lpstr>
      <vt:lpstr>country_for_saving</vt:lpstr>
      <vt:lpstr>final_end_use</vt:lpstr>
      <vt:lpstr>type_of_feedback</vt:lpstr>
    </vt:vector>
  </TitlesOfParts>
  <Manager/>
  <Company>VITO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Nele Renders</dc:creator>
  <cp:keywords/>
  <dc:description/>
  <cp:lastModifiedBy>Vartotojas1</cp:lastModifiedBy>
  <cp:revision/>
  <dcterms:created xsi:type="dcterms:W3CDTF">2020-10-11T17:50:14Z</dcterms:created>
  <dcterms:modified xsi:type="dcterms:W3CDTF">2023-03-29T09:26:17Z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0x0101001468637E175DCF4E9F005BE1951F7B56</vt:lpwstr>
  </property>
  <property fmtid="{D5CDD505-2E9C-101B-9397-08002B2CF9AE}" pid="3" name="WorkbookGuid">
    <vt:lpwstr>e605dcf2-abc2-4ac9-8cf5-ae52944fe8a5</vt:lpwstr>
  </property>
</Properties>
</file>